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f1fdebf79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алькулятор" sheetId="1" r:id="R3296fed05efb453b"/>
    <x:sheet xmlns:r="http://schemas.openxmlformats.org/officeDocument/2006/relationships" name="Комбінації" sheetId="2" r:id="R5c58c3c0a759401a"/>
    <x:sheet xmlns:r="http://schemas.openxmlformats.org/officeDocument/2006/relationships" name="Як користуватись" sheetId="3" r:id="R2fad5b4b70d848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 &quot;грн&quot;"/>
    <x:numFmt numFmtId="201" formatCode="0.00"/>
    <x:numFmt numFmtId="202" formatCode="0.00%"/>
    <x:numFmt numFmtId="203" formatCode="0.0000"/>
    <x:numFmt numFmtId="204" formatCode="#,##0.00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4472C4"/>
      </x:patternFill>
    </x:fill>
    <x:fill>
      <x:patternFill patternType="solid">
        <x:fgColor rgb="FFD9E2F3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</x:fills>
  <x:borders count="2">
    <x:border/>
    <x:border/>
  </x:borders>
  <x:cellStyleXfs count="1">
    <x:xf numFmtId="0" fontId="0" fillId="0" borderId="0"/>
  </x:cellStyleXfs>
  <x:cellXfs count="7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200" fontId="0" fillId="6" borderId="0" xfId="0" applyNumberFormat="1" applyFont="1" applyFill="1" applyBorder="1"/>
    <x:xf numFmtId="200" fontId="0" fillId="6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6" borderId="0" xfId="0" applyNumberFormat="1" applyFont="1" applyFill="1" applyBorder="1"/>
    <x:xf numFmtId="201" fontId="0" fillId="6" borderId="1" xfId="0" applyNumberFormat="1" applyFont="1" applyFill="1" applyBorder="1"/>
    <x:xf numFmtId="200" fontId="4" fillId="7" borderId="0" xfId="0" applyNumberFormat="1" applyFont="1" applyFill="1" applyBorder="1"/>
    <x:xf numFmtId="200" fontId="4" fillId="7" borderId="1" xfId="0" applyNumberFormat="1" applyFont="1" applyFill="1" applyBorder="1"/>
    <x:xf numFmtId="202" fontId="4" fillId="7" borderId="0" xfId="0" applyNumberFormat="1" applyFont="1" applyFill="1" applyBorder="1"/>
    <x:xf numFmtId="202" fontId="4" fillId="7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3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200" fontId="0" fillId="6" borderId="0" xfId="0" applyNumberFormat="1" applyFont="1" applyFill="1" applyBorder="1" applyAlignment="1">
      <x:alignment wrapText="1"/>
    </x:xf>
    <x:xf numFmtId="200" fontId="4" fillId="7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2" fontId="4" fillId="7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201" fontId="0" fillId="6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3" borderId="1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6" borderId="1" xfId="0" applyNumberFormat="1" applyFont="1" applyFill="1" applyBorder="1" applyAlignment="1">
      <x:alignment wrapText="1"/>
    </x:xf>
    <x:xf numFmtId="200" fontId="4" fillId="7" borderId="1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2" fontId="4" fillId="7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wrapText="1"/>
    </x:xf>
    <x:xf numFmtId="201" fontId="0" fillId="6" borderId="1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</x:cellXfs>
  <x:cellStyles count="1">
    <x:cellStyle name="Normal" xfId="0"/>
  </x:cellStyles>
  <x:dxfs count="2">
    <x:dxf>
      <x:font>
        <x:b/>
      </x:font>
      <x:fill>
        <x:patternFill patternType="solid">
          <x:bgColor rgb="FFF4CCCC"/>
        </x:patternFill>
      </x:fill>
    </x:dxf>
    <x:dxf>
      <x:font>
        <x:b/>
      </x:font>
      <x:fill>
        <x:patternFill patternType="solid">
          <x:bgColor rgb="FFD9EAD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e0bd5eb98946ed" /><Relationship Type="http://schemas.openxmlformats.org/officeDocument/2006/relationships/theme" Target="/xl/theme/theme1.xml" Id="R7224763b9a014b5e" /><Relationship Type="http://schemas.openxmlformats.org/officeDocument/2006/relationships/sharedStrings" Target="/xl/sharedStrings.xml" Id="Rd775275d2bef48f4" /><Relationship Type="http://schemas.openxmlformats.org/officeDocument/2006/relationships/worksheet" Target="/xl/worksheets/sheet1.xml" Id="R3296fed05efb453b" /><Relationship Type="http://schemas.openxmlformats.org/officeDocument/2006/relationships/worksheet" Target="/xl/worksheets/sheet2.xml" Id="R5c58c3c0a759401a" /><Relationship Type="http://schemas.openxmlformats.org/officeDocument/2006/relationships/worksheet" Target="/xl/worksheets/sheet3.xml" Id="R2fad5b4b70d848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2" hidden="0" customWidth="1"/>
    <x:col min="3" max="3" width="14" hidden="0" customWidth="1"/>
    <x:col min="4" max="4" width="14" hidden="0" customWidth="1"/>
    <x:col min="5" max="5" width="16" hidden="0" customWidth="1"/>
    <x:col min="7" max="7" width="18" hidden="0" customWidth="1"/>
    <x:col min="8" max="8" width="34" hidden="0" customWidth="1"/>
  </x:cols>
  <x:sheetData>
    <x:row r="1">
      <x:c r="A1" s="44" t="str">
        <x:v>Калькулятор системних ставок</x:v>
      </x:c>
      <x:c r="B1" s="44"/>
      <x:c r="C1" s="44"/>
      <x:c r="D1" s="44"/>
      <x:c r="E1" s="44"/>
      <x:c r="F1" s="44"/>
      <x:c r="G1" s="44"/>
      <x:c r="H1" s="44"/>
    </x:row>
    <x:row r="2">
      <x:c r="A2" s="45" t="str">
        <x:v>Змінюй коефіцієнти, суму ставки, тип системи та результати подій — усе перераховується формулами.</x:v>
      </x:c>
      <x:c r="B2" s="45"/>
      <x:c r="C2" s="45"/>
      <x:c r="D2" s="45"/>
      <x:c r="E2" s="45"/>
      <x:c r="F2" s="45"/>
      <x:c r="G2" s="45"/>
      <x:c r="H2" s="45"/>
    </x:row>
    <x:row r="3">
      <x:c r="A3" s="46"/>
      <x:c r="B3" s="46"/>
      <x:c r="C3" s="46"/>
      <x:c r="D3" s="46"/>
      <x:c r="E3" s="46"/>
      <x:c r="F3" s="46"/>
      <x:c r="G3" s="46"/>
      <x:c r="H3" s="46"/>
    </x:row>
    <x:row r="4">
      <x:c r="A4" s="47" t="str">
        <x:v>Параметр</x:v>
      </x:c>
      <x:c r="B4" s="47" t="str">
        <x:v>Значення</x:v>
      </x:c>
      <x:c r="C4" s="46"/>
      <x:c r="D4" s="47" t="str">
        <x:v>Результат</x:v>
      </x:c>
      <x:c r="E4" s="47" t="str">
        <x:v>Значення</x:v>
      </x:c>
      <x:c r="F4" s="46"/>
      <x:c r="G4" s="47" t="str">
        <x:v>Приклад</x:v>
      </x:c>
      <x:c r="H4" s="47" t="str">
        <x:v>Що це означає</x:v>
      </x:c>
    </x:row>
    <x:row r="5">
      <x:c r="A5" s="46" t="str">
        <x:v>Загальна ставка, грн</x:v>
      </x:c>
      <x:c r="B5" s="48" t="n">
        <x:v>144</x:v>
      </x:c>
      <x:c r="C5" s="46"/>
      <x:c r="D5" s="46" t="str">
        <x:v>Макс. можлива виплата</x:v>
      </x:c>
      <x:c r="E5" s="49" t="n">
        <x:f>SUM('Комбінації'!H2:H1024)</x:f>
        <x:v>324</x:v>
      </x:c>
      <x:c r="F5" s="46"/>
      <x:c r="G5" s="46" t="str">
        <x:v>2 з 9</x:v>
      </x:c>
      <x:c r="H5" s="46" t="str">
        <x:v>9 подій → усі можливі пари</x:v>
      </x:c>
    </x:row>
    <x:row r="6">
      <x:c r="A6" s="46" t="str">
        <x:v>Розмір системи k</x:v>
      </x:c>
      <x:c r="B6" s="50" t="n">
        <x:v>2</x:v>
      </x:c>
      <x:c r="C6" s="46"/>
      <x:c r="D6" s="46" t="str">
        <x:v>Поточна можлива виплата</x:v>
      </x:c>
      <x:c r="E6" s="49" t="n">
        <x:f>SUM('Комбінації'!I2:I1024)</x:f>
        <x:v>324</x:v>
      </x:c>
      <x:c r="F6" s="46"/>
      <x:c r="G6" s="46" t="str">
        <x:v>3 з 5</x:v>
      </x:c>
      <x:c r="H6" s="46" t="str">
        <x:v>5 подій → усі можливі трійки</x:v>
      </x:c>
    </x:row>
    <x:row r="7">
      <x:c r="A7" s="46" t="str">
        <x:v>Кількість вибраних подій m</x:v>
      </x:c>
      <x:c r="B7" s="46" t="n">
        <x:f>COUNTIF(D13:D22,"Так")</x:f>
        <x:v>9</x:v>
      </x:c>
      <x:c r="C7" s="46"/>
      <x:c r="D7" s="46" t="str">
        <x:v>Вже виграна виплата</x:v>
      </x:c>
      <x:c r="E7" s="49" t="n">
        <x:f>SUM('Комбінації'!J2:J1024)</x:f>
        <x:v>0</x:v>
      </x:c>
      <x:c r="F7" s="46"/>
      <x:c r="G7" s="46" t="str">
        <x:v>5 з 5</x:v>
      </x:c>
      <x:c r="H7" s="46" t="str">
        <x:v>один звичайний експрес із 5 подій</x:v>
      </x:c>
    </x:row>
    <x:row r="8">
      <x:c r="A8" s="46" t="str">
        <x:v>Кількість комбінацій</x:v>
      </x:c>
      <x:c r="B8" s="46" t="n">
        <x:f>COUNTIF('Комбінації'!B2:B1024,"Активна")</x:f>
        <x:v>36</x:v>
      </x:c>
      <x:c r="C8" s="46"/>
      <x:c r="D8" s="46" t="str">
        <x:v>Поточний прибуток/збиток</x:v>
      </x:c>
      <x:c r="E8" s="49" t="n">
        <x:f>E6-B5</x:f>
        <x:v>180</x:v>
      </x:c>
      <x:c r="F8" s="46"/>
      <x:c r="G8" s="46" t="str">
        <x:v>Макс. виплата</x:v>
      </x:c>
      <x:c r="H8" s="46" t="str">
        <x:v>якщо всі активні комбінації виграють</x:v>
      </x:c>
    </x:row>
    <x:row r="9">
      <x:c r="A9" s="46" t="str">
        <x:v>Ставка на 1 комбінацію, грн</x:v>
      </x:c>
      <x:c r="B9" s="51" t="n">
        <x:f>IF(B8=0,0,B5/B8)</x:f>
        <x:v>4</x:v>
      </x:c>
      <x:c r="C9" s="46"/>
      <x:c r="D9" s="46" t="str">
        <x:v>Рентабельність</x:v>
      </x:c>
      <x:c r="E9" s="52" t="n">
        <x:f>IF(B5=0,0,E8/B5)</x:f>
        <x:v>1.25</x:v>
      </x:c>
      <x:c r="F9" s="46"/>
      <x:c r="G9" s="46" t="str">
        <x:v>Поточна можлива</x:v>
      </x:c>
      <x:c r="H9" s="46" t="str">
        <x:v>усі комбінації без уже програної події</x:v>
      </x:c>
    </x:row>
    <x:row r="10">
      <x:c r="A10" s="46"/>
      <x:c r="B10" s="46"/>
      <x:c r="C10" s="46"/>
      <x:c r="D10" s="46"/>
      <x:c r="E10" s="46"/>
      <x:c r="F10" s="46"/>
      <x:c r="G10" s="46" t="str">
        <x:v>Вже виграна</x:v>
      </x:c>
      <x:c r="H10" s="46" t="str">
        <x:v>лише повністю завершені виграшні комбінації</x:v>
      </x:c>
    </x:row>
    <x:row r="11">
      <x:c r="A11" s="53" t="str">
        <x:v>Події</x:v>
      </x:c>
      <x:c r="B11" s="53" t="str"/>
      <x:c r="C11" s="53" t="str"/>
      <x:c r="D11" s="53" t="str"/>
      <x:c r="E11" s="53" t="str"/>
      <x:c r="F11" s="46"/>
      <x:c r="G11" s="46"/>
      <x:c r="H11" s="46"/>
    </x:row>
    <x:row r="12">
      <x:c r="A12" s="47" t="str">
        <x:v>№</x:v>
      </x:c>
      <x:c r="B12" s="47" t="str">
        <x:v>Назва</x:v>
      </x:c>
      <x:c r="C12" s="47" t="str">
        <x:v>Коефіцієнт</x:v>
      </x:c>
      <x:c r="D12" s="47" t="str">
        <x:v>Включити?</x:v>
      </x:c>
      <x:c r="E12" s="47" t="str">
        <x:v>Результат</x:v>
      </x:c>
      <x:c r="F12" s="46"/>
      <x:c r="G12" s="46"/>
      <x:c r="H12" s="46"/>
    </x:row>
    <x:row r="13">
      <x:c r="A13" s="46" t="n">
        <x:v>1</x:v>
      </x:c>
      <x:c r="B13" s="46" t="str">
        <x:v>Подія 1</x:v>
      </x:c>
      <x:c r="C13" s="54" t="n">
        <x:v>1.5</x:v>
      </x:c>
      <x:c r="D13" s="50" t="str">
        <x:v>Так</x:v>
      </x:c>
      <x:c r="E13" s="50" t="str">
        <x:v>Очікується</x:v>
      </x:c>
      <x:c r="F13" s="46"/>
      <x:c r="G13" s="46"/>
      <x:c r="H13" s="46"/>
    </x:row>
    <x:row r="14">
      <x:c r="A14" s="46" t="n">
        <x:v>2</x:v>
      </x:c>
      <x:c r="B14" s="46" t="str">
        <x:v>Подія 2</x:v>
      </x:c>
      <x:c r="C14" s="54" t="n">
        <x:v>1.5</x:v>
      </x:c>
      <x:c r="D14" s="50" t="str">
        <x:v>Так</x:v>
      </x:c>
      <x:c r="E14" s="50" t="str">
        <x:v>Очікується</x:v>
      </x:c>
      <x:c r="F14" s="46"/>
      <x:c r="G14" s="46"/>
      <x:c r="H14" s="46"/>
    </x:row>
    <x:row r="15">
      <x:c r="A15" s="46" t="n">
        <x:v>3</x:v>
      </x:c>
      <x:c r="B15" s="46" t="str">
        <x:v>Подія 3</x:v>
      </x:c>
      <x:c r="C15" s="54" t="n">
        <x:v>1.5</x:v>
      </x:c>
      <x:c r="D15" s="50" t="str">
        <x:v>Так</x:v>
      </x:c>
      <x:c r="E15" s="50" t="str">
        <x:v>Очікується</x:v>
      </x:c>
      <x:c r="F15" s="46"/>
      <x:c r="G15" s="46"/>
      <x:c r="H15" s="46"/>
    </x:row>
    <x:row r="16">
      <x:c r="A16" s="46" t="n">
        <x:v>4</x:v>
      </x:c>
      <x:c r="B16" s="46" t="str">
        <x:v>Подія 4</x:v>
      </x:c>
      <x:c r="C16" s="54" t="n">
        <x:v>1.5</x:v>
      </x:c>
      <x:c r="D16" s="50" t="str">
        <x:v>Так</x:v>
      </x:c>
      <x:c r="E16" s="50" t="str">
        <x:v>Очікується</x:v>
      </x:c>
      <x:c r="F16" s="46"/>
      <x:c r="G16" s="46"/>
      <x:c r="H16" s="46"/>
    </x:row>
    <x:row r="17">
      <x:c r="A17" s="46" t="n">
        <x:v>5</x:v>
      </x:c>
      <x:c r="B17" s="46" t="str">
        <x:v>Подія 5</x:v>
      </x:c>
      <x:c r="C17" s="54" t="n">
        <x:v>1.5</x:v>
      </x:c>
      <x:c r="D17" s="50" t="str">
        <x:v>Так</x:v>
      </x:c>
      <x:c r="E17" s="50" t="str">
        <x:v>Очікується</x:v>
      </x:c>
      <x:c r="F17" s="46"/>
      <x:c r="G17" s="46"/>
      <x:c r="H17" s="46"/>
    </x:row>
    <x:row r="18">
      <x:c r="A18" s="46" t="n">
        <x:v>6</x:v>
      </x:c>
      <x:c r="B18" s="46" t="str">
        <x:v>Подія 6</x:v>
      </x:c>
      <x:c r="C18" s="54" t="n">
        <x:v>1.5</x:v>
      </x:c>
      <x:c r="D18" s="50" t="str">
        <x:v>Так</x:v>
      </x:c>
      <x:c r="E18" s="50" t="str">
        <x:v>Очікується</x:v>
      </x:c>
      <x:c r="F18" s="46"/>
      <x:c r="G18" s="46"/>
      <x:c r="H18" s="46"/>
    </x:row>
    <x:row r="19">
      <x:c r="A19" s="46" t="n">
        <x:v>7</x:v>
      </x:c>
      <x:c r="B19" s="46" t="str">
        <x:v>Подія 7</x:v>
      </x:c>
      <x:c r="C19" s="54" t="n">
        <x:v>1.5</x:v>
      </x:c>
      <x:c r="D19" s="50" t="str">
        <x:v>Так</x:v>
      </x:c>
      <x:c r="E19" s="50" t="str">
        <x:v>Очікується</x:v>
      </x:c>
      <x:c r="F19" s="46"/>
      <x:c r="G19" s="46"/>
      <x:c r="H19" s="46"/>
    </x:row>
    <x:row r="20">
      <x:c r="A20" s="46" t="n">
        <x:v>8</x:v>
      </x:c>
      <x:c r="B20" s="46" t="str">
        <x:v>Подія 8</x:v>
      </x:c>
      <x:c r="C20" s="54" t="n">
        <x:v>1.5</x:v>
      </x:c>
      <x:c r="D20" s="50" t="str">
        <x:v>Так</x:v>
      </x:c>
      <x:c r="E20" s="50" t="str">
        <x:v>Очікується</x:v>
      </x:c>
      <x:c r="F20" s="46"/>
      <x:c r="G20" s="46"/>
      <x:c r="H20" s="46"/>
    </x:row>
    <x:row r="21">
      <x:c r="A21" s="46" t="n">
        <x:v>9</x:v>
      </x:c>
      <x:c r="B21" s="46" t="str">
        <x:v>Подія 9</x:v>
      </x:c>
      <x:c r="C21" s="54" t="n">
        <x:v>1.5</x:v>
      </x:c>
      <x:c r="D21" s="50" t="str">
        <x:v>Так</x:v>
      </x:c>
      <x:c r="E21" s="50" t="str">
        <x:v>Очікується</x:v>
      </x:c>
      <x:c r="F21" s="46"/>
      <x:c r="G21" s="46"/>
      <x:c r="H21" s="46"/>
    </x:row>
    <x:row r="22">
      <x:c r="A22" s="46" t="n">
        <x:v>10</x:v>
      </x:c>
      <x:c r="B22" s="46" t="str">
        <x:v>Подія 10</x:v>
      </x:c>
      <x:c r="C22" s="54" t="n">
        <x:v>1.8</x:v>
      </x:c>
      <x:c r="D22" s="50" t="str">
        <x:v>Ні</x:v>
      </x:c>
      <x:c r="E22" s="50" t="str">
        <x:v>Очікується</x:v>
      </x:c>
      <x:c r="F22" s="46"/>
      <x:c r="G22" s="46"/>
      <x:c r="H22" s="46"/>
    </x:row>
  </x:sheetData>
  <x:mergeCells>
    <x:mergeCell ref="A1:H1"/>
    <x:mergeCell ref="A2:H2"/>
  </x:mergeCells>
  <x:conditionalFormatting sqref="E8:E8">
    <x:cfRule type="cellIs" dxfId="0" priority="1" operator="lessThan">
      <x:formula>0</x:formula>
    </x:cfRule>
    <x:cfRule type="cellIs" dxfId="1" priority="2" operator="greaterThanOrEqual">
      <x:formula>0</x:formula>
    </x:cfRule>
  </x:conditionalFormatting>
  <x:dataValidations count="3">
    <x:dataValidation operator="between" sqref="B6">
      <x:formula1>1</x:formula1>
      <x:formula2>10</x:formula2>
    </x:dataValidation>
    <x:dataValidation type="list" sqref="D13:D22">
      <x:formula1>"Так,Ні"</x:formula1>
    </x:dataValidation>
    <x:dataValidation type="list" sqref="E13:E22">
      <x:formula1>"Очікується,Виграш,Програш"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2" hidden="0" customWidth="1"/>
    <x:col min="3" max="3" width="9" hidden="0" customWidth="1"/>
    <x:col min="4" max="4" width="22" hidden="0" customWidth="1"/>
    <x:col min="5" max="5" width="16" hidden="0" customWidth="1"/>
    <x:col min="6" max="6" width="12" hidden="0" customWidth="1"/>
    <x:col min="7" max="7" width="14" hidden="0" customWidth="1"/>
    <x:col min="8" max="8" width="18" hidden="0" customWidth="1"/>
    <x:col min="9" max="9" width="18" hidden="0" customWidth="1"/>
    <x:col min="10" max="10" width="18" hidden="0" customWidth="1"/>
  </x:cols>
  <x:sheetData>
    <x:row r="1">
      <x:c r="A1" s="19" t="str">
        <x:v>ID</x:v>
      </x:c>
      <x:c r="B1" s="19" t="str">
        <x:v>Статус</x:v>
      </x:c>
      <x:c r="C1" s="19" t="str">
        <x:v>Розмір</x:v>
      </x:c>
      <x:c r="D1" s="19" t="str">
        <x:v>Події</x:v>
      </x:c>
      <x:c r="E1" s="19" t="str">
        <x:v>Коефіцієнт</x:v>
      </x:c>
      <x:c r="F1" s="19" t="str">
        <x:v>Ставка</x:v>
      </x:c>
      <x:c r="G1" s="19" t="str">
        <x:v>Стан</x:v>
      </x:c>
      <x:c r="H1" s="19" t="str">
        <x:v>Макс. виплата</x:v>
      </x:c>
      <x:c r="I1" s="19" t="str">
        <x:v>Поточна можлива</x:v>
      </x:c>
      <x:c r="J1" s="19" t="str">
        <x:v>Вже виграна</x:v>
      </x:c>
    </x:row>
    <x:row r="2">
      <x:c r="A2" t="n">
        <x:v>1</x:v>
      </x:c>
      <x:c r="B2" t="str">
        <x:f>IF(AND(C2='Калькулятор'!$B$6,'Калькулятор'!$D$13="Так"),"Активна","")</x:f>
      </x:c>
      <x:c r="C2" t="n">
        <x:v>1</x:v>
      </x:c>
      <x:c r="D2" t="str">
        <x:v>1</x:v>
      </x:c>
      <x:c r="E2" s="66" t="str">
        <x:f>IF(B2="Активна",'Калькулятор'!$C$13,"")</x:f>
      </x:c>
      <x:c r="F2" s="68" t="n">
        <x:f>IF(B2="Активна",'Калькулятор'!$B$9,0)</x:f>
        <x:v>0</x:v>
      </x:c>
      <x:c r="G2" t="str">
        <x:f>IF(B2&lt;&gt;"Активна","",IF(AND('Калькулятор'!$E$13="Виграш"),"Виграш",IF(AND('Калькулятор'!$E$13&lt;&gt;"Програш"),"Очікується","Програш")))</x:f>
      </x:c>
      <x:c r="H2" s="68" t="n">
        <x:f>IF(B2="Активна",F2*E2,0)</x:f>
        <x:v>0</x:v>
      </x:c>
      <x:c r="I2" s="68" t="n">
        <x:f>IF(AND(B2="Активна",G2&lt;&gt;"Програш"),F2*E2,0)</x:f>
        <x:v>0</x:v>
      </x:c>
      <x:c r="J2" s="68" t="n">
        <x:f>IF(AND(B2="Активна",G2="Виграш"),F2*E2,0)</x:f>
        <x:v>0</x:v>
      </x:c>
    </x:row>
    <x:row r="3">
      <x:c r="A3" t="n">
        <x:v>2</x:v>
      </x:c>
      <x:c r="B3" t="str">
        <x:f>IF(AND(C3='Калькулятор'!$B$6,'Калькулятор'!$D$14="Так"),"Активна","")</x:f>
      </x:c>
      <x:c r="C3" t="n">
        <x:v>1</x:v>
      </x:c>
      <x:c r="D3" t="str">
        <x:v>2</x:v>
      </x:c>
      <x:c r="E3" s="66" t="str">
        <x:f>IF(B3="Активна",'Калькулятор'!$C$14,"")</x:f>
      </x:c>
      <x:c r="F3" s="68" t="n">
        <x:f>IF(B3="Активна",'Калькулятор'!$B$9,0)</x:f>
        <x:v>0</x:v>
      </x:c>
      <x:c r="G3" t="str">
        <x:f>IF(B3&lt;&gt;"Активна","",IF(AND('Калькулятор'!$E$14="Виграш"),"Виграш",IF(AND('Калькулятор'!$E$14&lt;&gt;"Програш"),"Очікується","Програш")))</x:f>
      </x:c>
      <x:c r="H3" s="68" t="n">
        <x:f>IF(B3="Активна",F3*E3,0)</x:f>
        <x:v>0</x:v>
      </x:c>
      <x:c r="I3" s="68" t="n">
        <x:f>IF(AND(B3="Активна",G3&lt;&gt;"Програш"),F3*E3,0)</x:f>
        <x:v>0</x:v>
      </x:c>
      <x:c r="J3" s="68" t="n">
        <x:f>IF(AND(B3="Активна",G3="Виграш"),F3*E3,0)</x:f>
        <x:v>0</x:v>
      </x:c>
    </x:row>
    <x:row r="4">
      <x:c r="A4" t="n">
        <x:v>3</x:v>
      </x:c>
      <x:c r="B4" t="str">
        <x:f>IF(AND(C4='Калькулятор'!$B$6,'Калькулятор'!$D$13="Так",'Калькулятор'!$D$14="Так"),"Активна","")</x:f>
        <x:v>Активна</x:v>
      </x:c>
      <x:c r="C4" t="n">
        <x:v>2</x:v>
      </x:c>
      <x:c r="D4" t="str">
        <x:v>1+2</x:v>
      </x:c>
      <x:c r="E4" s="66" t="n">
        <x:f>IF(B4="Активна",'Калькулятор'!$C$13*'Калькулятор'!$C$14,"")</x:f>
        <x:v>2.25</x:v>
      </x:c>
      <x:c r="F4" s="68" t="n">
        <x:f>IF(B4="Активна",'Калькулятор'!$B$9,0)</x:f>
        <x:v>4</x:v>
      </x:c>
      <x:c r="G4" t="str">
        <x:f>IF(B4&lt;&gt;"Активна","",IF(AND('Калькулятор'!$E$13="Виграш",'Калькулятор'!$E$14="Виграш"),"Виграш",IF(AND('Калькулятор'!$E$13&lt;&gt;"Програш",'Калькулятор'!$E$14&lt;&gt;"Програш"),"Очікується","Програш")))</x:f>
        <x:v>Очікується</x:v>
      </x:c>
      <x:c r="H4" s="68" t="n">
        <x:f>IF(B4="Активна",F4*E4,0)</x:f>
        <x:v>9</x:v>
      </x:c>
      <x:c r="I4" s="68" t="n">
        <x:f>IF(AND(B4="Активна",G4&lt;&gt;"Програш"),F4*E4,0)</x:f>
        <x:v>9</x:v>
      </x:c>
      <x:c r="J4" s="68" t="n">
        <x:f>IF(AND(B4="Активна",G4="Виграш"),F4*E4,0)</x:f>
        <x:v>0</x:v>
      </x:c>
    </x:row>
    <x:row r="5">
      <x:c r="A5" t="n">
        <x:v>4</x:v>
      </x:c>
      <x:c r="B5" t="str">
        <x:f>IF(AND(C5='Калькулятор'!$B$6,'Калькулятор'!$D$15="Так"),"Активна","")</x:f>
      </x:c>
      <x:c r="C5" t="n">
        <x:v>1</x:v>
      </x:c>
      <x:c r="D5" t="str">
        <x:v>3</x:v>
      </x:c>
      <x:c r="E5" s="66" t="str">
        <x:f>IF(B5="Активна",'Калькулятор'!$C$15,"")</x:f>
      </x:c>
      <x:c r="F5" s="68" t="n">
        <x:f>IF(B5="Активна",'Калькулятор'!$B$9,0)</x:f>
        <x:v>0</x:v>
      </x:c>
      <x:c r="G5" t="str">
        <x:f>IF(B5&lt;&gt;"Активна","",IF(AND('Калькулятор'!$E$15="Виграш"),"Виграш",IF(AND('Калькулятор'!$E$15&lt;&gt;"Програш"),"Очікується","Програш")))</x:f>
      </x:c>
      <x:c r="H5" s="68" t="n">
        <x:f>IF(B5="Активна",F5*E5,0)</x:f>
        <x:v>0</x:v>
      </x:c>
      <x:c r="I5" s="68" t="n">
        <x:f>IF(AND(B5="Активна",G5&lt;&gt;"Програш"),F5*E5,0)</x:f>
        <x:v>0</x:v>
      </x:c>
      <x:c r="J5" s="68" t="n">
        <x:f>IF(AND(B5="Активна",G5="Виграш"),F5*E5,0)</x:f>
        <x:v>0</x:v>
      </x:c>
    </x:row>
    <x:row r="6">
      <x:c r="A6" t="n">
        <x:v>5</x:v>
      </x:c>
      <x:c r="B6" t="str">
        <x:f>IF(AND(C6='Калькулятор'!$B$6,'Калькулятор'!$D$13="Так",'Калькулятор'!$D$15="Так"),"Активна","")</x:f>
        <x:v>Активна</x:v>
      </x:c>
      <x:c r="C6" t="n">
        <x:v>2</x:v>
      </x:c>
      <x:c r="D6" t="str">
        <x:v>1+3</x:v>
      </x:c>
      <x:c r="E6" s="66" t="n">
        <x:f>IF(B6="Активна",'Калькулятор'!$C$13*'Калькулятор'!$C$15,"")</x:f>
        <x:v>2.25</x:v>
      </x:c>
      <x:c r="F6" s="68" t="n">
        <x:f>IF(B6="Активна",'Калькулятор'!$B$9,0)</x:f>
        <x:v>4</x:v>
      </x:c>
      <x:c r="G6" t="str">
        <x:f>IF(B6&lt;&gt;"Активна","",IF(AND('Калькулятор'!$E$13="Виграш",'Калькулятор'!$E$15="Виграш"),"Виграш",IF(AND('Калькулятор'!$E$13&lt;&gt;"Програш",'Калькулятор'!$E$15&lt;&gt;"Програш"),"Очікується","Програш")))</x:f>
        <x:v>Очікується</x:v>
      </x:c>
      <x:c r="H6" s="68" t="n">
        <x:f>IF(B6="Активна",F6*E6,0)</x:f>
        <x:v>9</x:v>
      </x:c>
      <x:c r="I6" s="68" t="n">
        <x:f>IF(AND(B6="Активна",G6&lt;&gt;"Програш"),F6*E6,0)</x:f>
        <x:v>9</x:v>
      </x:c>
      <x:c r="J6" s="68" t="n">
        <x:f>IF(AND(B6="Активна",G6="Виграш"),F6*E6,0)</x:f>
        <x:v>0</x:v>
      </x:c>
    </x:row>
    <x:row r="7">
      <x:c r="A7" t="n">
        <x:v>6</x:v>
      </x:c>
      <x:c r="B7" t="str">
        <x:f>IF(AND(C7='Калькулятор'!$B$6,'Калькулятор'!$D$14="Так",'Калькулятор'!$D$15="Так"),"Активна","")</x:f>
        <x:v>Активна</x:v>
      </x:c>
      <x:c r="C7" t="n">
        <x:v>2</x:v>
      </x:c>
      <x:c r="D7" t="str">
        <x:v>2+3</x:v>
      </x:c>
      <x:c r="E7" s="66" t="n">
        <x:f>IF(B7="Активна",'Калькулятор'!$C$14*'Калькулятор'!$C$15,"")</x:f>
        <x:v>2.25</x:v>
      </x:c>
      <x:c r="F7" s="68" t="n">
        <x:f>IF(B7="Активна",'Калькулятор'!$B$9,0)</x:f>
        <x:v>4</x:v>
      </x:c>
      <x:c r="G7" t="str">
        <x:f>IF(B7&lt;&gt;"Активна","",IF(AND('Калькулятор'!$E$14="Виграш",'Калькулятор'!$E$15="Виграш"),"Виграш",IF(AND('Калькулятор'!$E$14&lt;&gt;"Програш",'Калькулятор'!$E$15&lt;&gt;"Програш"),"Очікується","Програш")))</x:f>
        <x:v>Очікується</x:v>
      </x:c>
      <x:c r="H7" s="68" t="n">
        <x:f>IF(B7="Активна",F7*E7,0)</x:f>
        <x:v>9</x:v>
      </x:c>
      <x:c r="I7" s="68" t="n">
        <x:f>IF(AND(B7="Активна",G7&lt;&gt;"Програш"),F7*E7,0)</x:f>
        <x:v>9</x:v>
      </x:c>
      <x:c r="J7" s="68" t="n">
        <x:f>IF(AND(B7="Активна",G7="Виграш"),F7*E7,0)</x:f>
        <x:v>0</x:v>
      </x:c>
    </x:row>
    <x:row r="8">
      <x:c r="A8" t="n">
        <x:v>7</x:v>
      </x:c>
      <x:c r="B8" t="str">
        <x:f>IF(AND(C8='Калькулятор'!$B$6,'Калькулятор'!$D$13="Так",'Калькулятор'!$D$14="Так",'Калькулятор'!$D$15="Так"),"Активна","")</x:f>
      </x:c>
      <x:c r="C8" t="n">
        <x:v>3</x:v>
      </x:c>
      <x:c r="D8" t="str">
        <x:v>1+2+3</x:v>
      </x:c>
      <x:c r="E8" s="66" t="str">
        <x:f>IF(B8="Активна",'Калькулятор'!$C$13*'Калькулятор'!$C$14*'Калькулятор'!$C$15,"")</x:f>
      </x:c>
      <x:c r="F8" s="68" t="n">
        <x:f>IF(B8="Активна",'Калькулятор'!$B$9,0)</x:f>
        <x:v>0</x:v>
      </x:c>
      <x:c r="G8" t="str">
        <x:f>IF(B8&lt;&gt;"Активна","",IF(AND('Калькулятор'!$E$13="Виграш",'Калькулятор'!$E$14="Виграш",'Калькулятор'!$E$15="Виграш"),"Виграш",IF(AND('Калькулятор'!$E$13&lt;&gt;"Програш",'Калькулятор'!$E$14&lt;&gt;"Програш",'Калькулятор'!$E$15&lt;&gt;"Програш"),"Очікується","Програш")))</x:f>
      </x:c>
      <x:c r="H8" s="68" t="n">
        <x:f>IF(B8="Активна",F8*E8,0)</x:f>
        <x:v>0</x:v>
      </x:c>
      <x:c r="I8" s="68" t="n">
        <x:f>IF(AND(B8="Активна",G8&lt;&gt;"Програш"),F8*E8,0)</x:f>
        <x:v>0</x:v>
      </x:c>
      <x:c r="J8" s="68" t="n">
        <x:f>IF(AND(B8="Активна",G8="Виграш"),F8*E8,0)</x:f>
        <x:v>0</x:v>
      </x:c>
    </x:row>
    <x:row r="9">
      <x:c r="A9" t="n">
        <x:v>8</x:v>
      </x:c>
      <x:c r="B9" t="str">
        <x:f>IF(AND(C9='Калькулятор'!$B$6,'Калькулятор'!$D$16="Так"),"Активна","")</x:f>
      </x:c>
      <x:c r="C9" t="n">
        <x:v>1</x:v>
      </x:c>
      <x:c r="D9" t="str">
        <x:v>4</x:v>
      </x:c>
      <x:c r="E9" s="66" t="str">
        <x:f>IF(B9="Активна",'Калькулятор'!$C$16,"")</x:f>
      </x:c>
      <x:c r="F9" s="68" t="n">
        <x:f>IF(B9="Активна",'Калькулятор'!$B$9,0)</x:f>
        <x:v>0</x:v>
      </x:c>
      <x:c r="G9" t="str">
        <x:f>IF(B9&lt;&gt;"Активна","",IF(AND('Калькулятор'!$E$16="Виграш"),"Виграш",IF(AND('Калькулятор'!$E$16&lt;&gt;"Програш"),"Очікується","Програш")))</x:f>
      </x:c>
      <x:c r="H9" s="68" t="n">
        <x:f>IF(B9="Активна",F9*E9,0)</x:f>
        <x:v>0</x:v>
      </x:c>
      <x:c r="I9" s="68" t="n">
        <x:f>IF(AND(B9="Активна",G9&lt;&gt;"Програш"),F9*E9,0)</x:f>
        <x:v>0</x:v>
      </x:c>
      <x:c r="J9" s="68" t="n">
        <x:f>IF(AND(B9="Активна",G9="Виграш"),F9*E9,0)</x:f>
        <x:v>0</x:v>
      </x:c>
    </x:row>
    <x:row r="10">
      <x:c r="A10" t="n">
        <x:v>9</x:v>
      </x:c>
      <x:c r="B10" t="str">
        <x:f>IF(AND(C10='Калькулятор'!$B$6,'Калькулятор'!$D$13="Так",'Калькулятор'!$D$16="Так"),"Активна","")</x:f>
        <x:v>Активна</x:v>
      </x:c>
      <x:c r="C10" t="n">
        <x:v>2</x:v>
      </x:c>
      <x:c r="D10" t="str">
        <x:v>1+4</x:v>
      </x:c>
      <x:c r="E10" s="66" t="n">
        <x:f>IF(B10="Активна",'Калькулятор'!$C$13*'Калькулятор'!$C$16,"")</x:f>
        <x:v>2.25</x:v>
      </x:c>
      <x:c r="F10" s="68" t="n">
        <x:f>IF(B10="Активна",'Калькулятор'!$B$9,0)</x:f>
        <x:v>4</x:v>
      </x:c>
      <x:c r="G10" t="str">
        <x:f>IF(B10&lt;&gt;"Активна","",IF(AND('Калькулятор'!$E$13="Виграш",'Калькулятор'!$E$16="Виграш"),"Виграш",IF(AND('Калькулятор'!$E$13&lt;&gt;"Програш",'Калькулятор'!$E$16&lt;&gt;"Програш"),"Очікується","Програш")))</x:f>
        <x:v>Очікується</x:v>
      </x:c>
      <x:c r="H10" s="68" t="n">
        <x:f>IF(B10="Активна",F10*E10,0)</x:f>
        <x:v>9</x:v>
      </x:c>
      <x:c r="I10" s="68" t="n">
        <x:f>IF(AND(B10="Активна",G10&lt;&gt;"Програш"),F10*E10,0)</x:f>
        <x:v>9</x:v>
      </x:c>
      <x:c r="J10" s="68" t="n">
        <x:f>IF(AND(B10="Активна",G10="Виграш"),F10*E10,0)</x:f>
        <x:v>0</x:v>
      </x:c>
    </x:row>
    <x:row r="11">
      <x:c r="A11" t="n">
        <x:v>10</x:v>
      </x:c>
      <x:c r="B11" t="str">
        <x:f>IF(AND(C11='Калькулятор'!$B$6,'Калькулятор'!$D$14="Так",'Калькулятор'!$D$16="Так"),"Активна","")</x:f>
        <x:v>Активна</x:v>
      </x:c>
      <x:c r="C11" t="n">
        <x:v>2</x:v>
      </x:c>
      <x:c r="D11" t="str">
        <x:v>2+4</x:v>
      </x:c>
      <x:c r="E11" s="66" t="n">
        <x:f>IF(B11="Активна",'Калькулятор'!$C$14*'Калькулятор'!$C$16,"")</x:f>
        <x:v>2.25</x:v>
      </x:c>
      <x:c r="F11" s="68" t="n">
        <x:f>IF(B11="Активна",'Калькулятор'!$B$9,0)</x:f>
        <x:v>4</x:v>
      </x:c>
      <x:c r="G11" t="str">
        <x:f>IF(B11&lt;&gt;"Активна","",IF(AND('Калькулятор'!$E$14="Виграш",'Калькулятор'!$E$16="Виграш"),"Виграш",IF(AND('Калькулятор'!$E$14&lt;&gt;"Програш",'Калькулятор'!$E$16&lt;&gt;"Програш"),"Очікується","Програш")))</x:f>
        <x:v>Очікується</x:v>
      </x:c>
      <x:c r="H11" s="68" t="n">
        <x:f>IF(B11="Активна",F11*E11,0)</x:f>
        <x:v>9</x:v>
      </x:c>
      <x:c r="I11" s="68" t="n">
        <x:f>IF(AND(B11="Активна",G11&lt;&gt;"Програш"),F11*E11,0)</x:f>
        <x:v>9</x:v>
      </x:c>
      <x:c r="J11" s="68" t="n">
        <x:f>IF(AND(B11="Активна",G11="Виграш"),F11*E11,0)</x:f>
        <x:v>0</x:v>
      </x:c>
    </x:row>
    <x:row r="12">
      <x:c r="A12" t="n">
        <x:v>11</x:v>
      </x:c>
      <x:c r="B12" t="str">
        <x:f>IF(AND(C12='Калькулятор'!$B$6,'Калькулятор'!$D$13="Так",'Калькулятор'!$D$14="Так",'Калькулятор'!$D$16="Так"),"Активна","")</x:f>
      </x:c>
      <x:c r="C12" t="n">
        <x:v>3</x:v>
      </x:c>
      <x:c r="D12" t="str">
        <x:v>1+2+4</x:v>
      </x:c>
      <x:c r="E12" s="66" t="str">
        <x:f>IF(B12="Активна",'Калькулятор'!$C$13*'Калькулятор'!$C$14*'Калькулятор'!$C$16,"")</x:f>
      </x:c>
      <x:c r="F12" s="68" t="n">
        <x:f>IF(B12="Активна",'Калькулятор'!$B$9,0)</x:f>
        <x:v>0</x:v>
      </x:c>
      <x:c r="G12" t="str">
        <x:f>IF(B12&lt;&gt;"Активна","",IF(AND('Калькулятор'!$E$13="Виграш",'Калькулятор'!$E$14="Виграш",'Калькулятор'!$E$16="Виграш"),"Виграш",IF(AND('Калькулятор'!$E$13&lt;&gt;"Програш",'Калькулятор'!$E$14&lt;&gt;"Програш",'Калькулятор'!$E$16&lt;&gt;"Програш"),"Очікується","Програш")))</x:f>
      </x:c>
      <x:c r="H12" s="68" t="n">
        <x:f>IF(B12="Активна",F12*E12,0)</x:f>
        <x:v>0</x:v>
      </x:c>
      <x:c r="I12" s="68" t="n">
        <x:f>IF(AND(B12="Активна",G12&lt;&gt;"Програш"),F12*E12,0)</x:f>
        <x:v>0</x:v>
      </x:c>
      <x:c r="J12" s="68" t="n">
        <x:f>IF(AND(B12="Активна",G12="Виграш"),F12*E12,0)</x:f>
        <x:v>0</x:v>
      </x:c>
    </x:row>
    <x:row r="13">
      <x:c r="A13" t="n">
        <x:v>12</x:v>
      </x:c>
      <x:c r="B13" t="str">
        <x:f>IF(AND(C13='Калькулятор'!$B$6,'Калькулятор'!$D$15="Так",'Калькулятор'!$D$16="Так"),"Активна","")</x:f>
        <x:v>Активна</x:v>
      </x:c>
      <x:c r="C13" t="n">
        <x:v>2</x:v>
      </x:c>
      <x:c r="D13" t="str">
        <x:v>3+4</x:v>
      </x:c>
      <x:c r="E13" s="66" t="n">
        <x:f>IF(B13="Активна",'Калькулятор'!$C$15*'Калькулятор'!$C$16,"")</x:f>
        <x:v>2.25</x:v>
      </x:c>
      <x:c r="F13" s="68" t="n">
        <x:f>IF(B13="Активна",'Калькулятор'!$B$9,0)</x:f>
        <x:v>4</x:v>
      </x:c>
      <x:c r="G13" t="str">
        <x:f>IF(B13&lt;&gt;"Активна","",IF(AND('Калькулятор'!$E$15="Виграш",'Калькулятор'!$E$16="Виграш"),"Виграш",IF(AND('Калькулятор'!$E$15&lt;&gt;"Програш",'Калькулятор'!$E$16&lt;&gt;"Програш"),"Очікується","Програш")))</x:f>
        <x:v>Очікується</x:v>
      </x:c>
      <x:c r="H13" s="68" t="n">
        <x:f>IF(B13="Активна",F13*E13,0)</x:f>
        <x:v>9</x:v>
      </x:c>
      <x:c r="I13" s="68" t="n">
        <x:f>IF(AND(B13="Активна",G13&lt;&gt;"Програш"),F13*E13,0)</x:f>
        <x:v>9</x:v>
      </x:c>
      <x:c r="J13" s="68" t="n">
        <x:f>IF(AND(B13="Активна",G13="Виграш"),F13*E13,0)</x:f>
        <x:v>0</x:v>
      </x:c>
    </x:row>
    <x:row r="14">
      <x:c r="A14" t="n">
        <x:v>13</x:v>
      </x:c>
      <x:c r="B14" t="str">
        <x:f>IF(AND(C14='Калькулятор'!$B$6,'Калькулятор'!$D$13="Так",'Калькулятор'!$D$15="Так",'Калькулятор'!$D$16="Так"),"Активна","")</x:f>
      </x:c>
      <x:c r="C14" t="n">
        <x:v>3</x:v>
      </x:c>
      <x:c r="D14" t="str">
        <x:v>1+3+4</x:v>
      </x:c>
      <x:c r="E14" s="66" t="str">
        <x:f>IF(B14="Активна",'Калькулятор'!$C$13*'Калькулятор'!$C$15*'Калькулятор'!$C$16,"")</x:f>
      </x:c>
      <x:c r="F14" s="68" t="n">
        <x:f>IF(B14="Активна",'Калькулятор'!$B$9,0)</x:f>
        <x:v>0</x:v>
      </x:c>
      <x:c r="G14" t="str">
        <x:f>IF(B14&lt;&gt;"Активна","",IF(AND('Калькулятор'!$E$13="Виграш",'Калькулятор'!$E$15="Виграш",'Калькулятор'!$E$16="Виграш"),"Виграш",IF(AND('Калькулятор'!$E$13&lt;&gt;"Програш",'Калькулятор'!$E$15&lt;&gt;"Програш",'Калькулятор'!$E$16&lt;&gt;"Програш"),"Очікується","Програш")))</x:f>
      </x:c>
      <x:c r="H14" s="68" t="n">
        <x:f>IF(B14="Активна",F14*E14,0)</x:f>
        <x:v>0</x:v>
      </x:c>
      <x:c r="I14" s="68" t="n">
        <x:f>IF(AND(B14="Активна",G14&lt;&gt;"Програш"),F14*E14,0)</x:f>
        <x:v>0</x:v>
      </x:c>
      <x:c r="J14" s="68" t="n">
        <x:f>IF(AND(B14="Активна",G14="Виграш"),F14*E14,0)</x:f>
        <x:v>0</x:v>
      </x:c>
    </x:row>
    <x:row r="15">
      <x:c r="A15" t="n">
        <x:v>14</x:v>
      </x:c>
      <x:c r="B15" t="str">
        <x:f>IF(AND(C15='Калькулятор'!$B$6,'Калькулятор'!$D$14="Так",'Калькулятор'!$D$15="Так",'Калькулятор'!$D$16="Так"),"Активна","")</x:f>
      </x:c>
      <x:c r="C15" t="n">
        <x:v>3</x:v>
      </x:c>
      <x:c r="D15" t="str">
        <x:v>2+3+4</x:v>
      </x:c>
      <x:c r="E15" s="66" t="str">
        <x:f>IF(B15="Активна",'Калькулятор'!$C$14*'Калькулятор'!$C$15*'Калькулятор'!$C$16,"")</x:f>
      </x:c>
      <x:c r="F15" s="68" t="n">
        <x:f>IF(B15="Активна",'Калькулятор'!$B$9,0)</x:f>
        <x:v>0</x:v>
      </x:c>
      <x:c r="G15" t="str">
        <x:f>IF(B15&lt;&gt;"Активна","",IF(AND('Калькулятор'!$E$14="Виграш",'Калькулятор'!$E$15="Виграш",'Калькулятор'!$E$16="Виграш"),"Виграш",IF(AND('Калькулятор'!$E$14&lt;&gt;"Програш",'Калькулятор'!$E$15&lt;&gt;"Програш",'Калькулятор'!$E$16&lt;&gt;"Програш"),"Очікується","Програш")))</x:f>
      </x:c>
      <x:c r="H15" s="68" t="n">
        <x:f>IF(B15="Активна",F15*E15,0)</x:f>
        <x:v>0</x:v>
      </x:c>
      <x:c r="I15" s="68" t="n">
        <x:f>IF(AND(B15="Активна",G15&lt;&gt;"Програш"),F15*E15,0)</x:f>
        <x:v>0</x:v>
      </x:c>
      <x:c r="J15" s="68" t="n">
        <x:f>IF(AND(B15="Активна",G15="Виграш"),F15*E15,0)</x:f>
        <x:v>0</x:v>
      </x:c>
    </x:row>
    <x:row r="16">
      <x:c r="A16" t="n">
        <x:v>15</x:v>
      </x:c>
      <x:c r="B16" t="str">
        <x:f>IF(AND(C16='Калькулятор'!$B$6,'Калькулятор'!$D$13="Так",'Калькулятор'!$D$14="Так",'Калькулятор'!$D$15="Так",'Калькулятор'!$D$16="Так"),"Активна","")</x:f>
      </x:c>
      <x:c r="C16" t="n">
        <x:v>4</x:v>
      </x:c>
      <x:c r="D16" t="str">
        <x:v>1+2+3+4</x:v>
      </x:c>
      <x:c r="E16" s="66" t="str">
        <x:f>IF(B16="Активна",'Калькулятор'!$C$13*'Калькулятор'!$C$14*'Калькулятор'!$C$15*'Калькулятор'!$C$16,"")</x:f>
      </x:c>
      <x:c r="F16" s="68" t="n">
        <x:f>IF(B16="Активна",'Калькулятор'!$B$9,0)</x:f>
        <x:v>0</x:v>
      </x:c>
      <x:c r="G16" t="str">
        <x:f>IF(B16&lt;&gt;"Активна","",IF(AND('Калькулятор'!$E$13="Виграш",'Калькулятор'!$E$14="Виграш",'Калькулятор'!$E$15="Виграш",'Калькулятор'!$E$16="Виграш"),"Виграш",IF(AND('Калькулятор'!$E$13&lt;&gt;"Програш",'Калькулятор'!$E$14&lt;&gt;"Програш",'Калькулятор'!$E$15&lt;&gt;"Програш",'Калькулятор'!$E$16&lt;&gt;"Програш"),"Очікується","Програш")))</x:f>
      </x:c>
      <x:c r="H16" s="68" t="n">
        <x:f>IF(B16="Активна",F16*E16,0)</x:f>
        <x:v>0</x:v>
      </x:c>
      <x:c r="I16" s="68" t="n">
        <x:f>IF(AND(B16="Активна",G16&lt;&gt;"Програш"),F16*E16,0)</x:f>
        <x:v>0</x:v>
      </x:c>
      <x:c r="J16" s="68" t="n">
        <x:f>IF(AND(B16="Активна",G16="Виграш"),F16*E16,0)</x:f>
        <x:v>0</x:v>
      </x:c>
    </x:row>
    <x:row r="17">
      <x:c r="A17" t="n">
        <x:v>16</x:v>
      </x:c>
      <x:c r="B17" t="str">
        <x:f>IF(AND(C17='Калькулятор'!$B$6,'Калькулятор'!$D$17="Так"),"Активна","")</x:f>
      </x:c>
      <x:c r="C17" t="n">
        <x:v>1</x:v>
      </x:c>
      <x:c r="D17" t="str">
        <x:v>5</x:v>
      </x:c>
      <x:c r="E17" s="66" t="str">
        <x:f>IF(B17="Активна",'Калькулятор'!$C$17,"")</x:f>
      </x:c>
      <x:c r="F17" s="68" t="n">
        <x:f>IF(B17="Активна",'Калькулятор'!$B$9,0)</x:f>
        <x:v>0</x:v>
      </x:c>
      <x:c r="G17" t="str">
        <x:f>IF(B17&lt;&gt;"Активна","",IF(AND('Калькулятор'!$E$17="Виграш"),"Виграш",IF(AND('Калькулятор'!$E$17&lt;&gt;"Програш"),"Очікується","Програш")))</x:f>
      </x:c>
      <x:c r="H17" s="68" t="n">
        <x:f>IF(B17="Активна",F17*E17,0)</x:f>
        <x:v>0</x:v>
      </x:c>
      <x:c r="I17" s="68" t="n">
        <x:f>IF(AND(B17="Активна",G17&lt;&gt;"Програш"),F17*E17,0)</x:f>
        <x:v>0</x:v>
      </x:c>
      <x:c r="J17" s="68" t="n">
        <x:f>IF(AND(B17="Активна",G17="Виграш"),F17*E17,0)</x:f>
        <x:v>0</x:v>
      </x:c>
    </x:row>
    <x:row r="18">
      <x:c r="A18" t="n">
        <x:v>17</x:v>
      </x:c>
      <x:c r="B18" t="str">
        <x:f>IF(AND(C18='Калькулятор'!$B$6,'Калькулятор'!$D$13="Так",'Калькулятор'!$D$17="Так"),"Активна","")</x:f>
        <x:v>Активна</x:v>
      </x:c>
      <x:c r="C18" t="n">
        <x:v>2</x:v>
      </x:c>
      <x:c r="D18" t="str">
        <x:v>1+5</x:v>
      </x:c>
      <x:c r="E18" s="66" t="n">
        <x:f>IF(B18="Активна",'Калькулятор'!$C$13*'Калькулятор'!$C$17,"")</x:f>
        <x:v>2.25</x:v>
      </x:c>
      <x:c r="F18" s="68" t="n">
        <x:f>IF(B18="Активна",'Калькулятор'!$B$9,0)</x:f>
        <x:v>4</x:v>
      </x:c>
      <x:c r="G18" t="str">
        <x:f>IF(B18&lt;&gt;"Активна","",IF(AND('Калькулятор'!$E$13="Виграш",'Калькулятор'!$E$17="Виграш"),"Виграш",IF(AND('Калькулятор'!$E$13&lt;&gt;"Програш",'Калькулятор'!$E$17&lt;&gt;"Програш"),"Очікується","Програш")))</x:f>
        <x:v>Очікується</x:v>
      </x:c>
      <x:c r="H18" s="68" t="n">
        <x:f>IF(B18="Активна",F18*E18,0)</x:f>
        <x:v>9</x:v>
      </x:c>
      <x:c r="I18" s="68" t="n">
        <x:f>IF(AND(B18="Активна",G18&lt;&gt;"Програш"),F18*E18,0)</x:f>
        <x:v>9</x:v>
      </x:c>
      <x:c r="J18" s="68" t="n">
        <x:f>IF(AND(B18="Активна",G18="Виграш"),F18*E18,0)</x:f>
        <x:v>0</x:v>
      </x:c>
    </x:row>
    <x:row r="19">
      <x:c r="A19" t="n">
        <x:v>18</x:v>
      </x:c>
      <x:c r="B19" t="str">
        <x:f>IF(AND(C19='Калькулятор'!$B$6,'Калькулятор'!$D$14="Так",'Калькулятор'!$D$17="Так"),"Активна","")</x:f>
        <x:v>Активна</x:v>
      </x:c>
      <x:c r="C19" t="n">
        <x:v>2</x:v>
      </x:c>
      <x:c r="D19" t="str">
        <x:v>2+5</x:v>
      </x:c>
      <x:c r="E19" s="66" t="n">
        <x:f>IF(B19="Активна",'Калькулятор'!$C$14*'Калькулятор'!$C$17,"")</x:f>
        <x:v>2.25</x:v>
      </x:c>
      <x:c r="F19" s="68" t="n">
        <x:f>IF(B19="Активна",'Калькулятор'!$B$9,0)</x:f>
        <x:v>4</x:v>
      </x:c>
      <x:c r="G19" t="str">
        <x:f>IF(B19&lt;&gt;"Активна","",IF(AND('Калькулятор'!$E$14="Виграш",'Калькулятор'!$E$17="Виграш"),"Виграш",IF(AND('Калькулятор'!$E$14&lt;&gt;"Програш",'Калькулятор'!$E$17&lt;&gt;"Програш"),"Очікується","Програш")))</x:f>
        <x:v>Очікується</x:v>
      </x:c>
      <x:c r="H19" s="68" t="n">
        <x:f>IF(B19="Активна",F19*E19,0)</x:f>
        <x:v>9</x:v>
      </x:c>
      <x:c r="I19" s="68" t="n">
        <x:f>IF(AND(B19="Активна",G19&lt;&gt;"Програш"),F19*E19,0)</x:f>
        <x:v>9</x:v>
      </x:c>
      <x:c r="J19" s="68" t="n">
        <x:f>IF(AND(B19="Активна",G19="Виграш"),F19*E19,0)</x:f>
        <x:v>0</x:v>
      </x:c>
    </x:row>
    <x:row r="20">
      <x:c r="A20" t="n">
        <x:v>19</x:v>
      </x:c>
      <x:c r="B20" t="str">
        <x:f>IF(AND(C20='Калькулятор'!$B$6,'Калькулятор'!$D$13="Так",'Калькулятор'!$D$14="Так",'Калькулятор'!$D$17="Так"),"Активна","")</x:f>
      </x:c>
      <x:c r="C20" t="n">
        <x:v>3</x:v>
      </x:c>
      <x:c r="D20" t="str">
        <x:v>1+2+5</x:v>
      </x:c>
      <x:c r="E20" s="66" t="str">
        <x:f>IF(B20="Активна",'Калькулятор'!$C$13*'Калькулятор'!$C$14*'Калькулятор'!$C$17,"")</x:f>
      </x:c>
      <x:c r="F20" s="68" t="n">
        <x:f>IF(B20="Активна",'Калькулятор'!$B$9,0)</x:f>
        <x:v>0</x:v>
      </x:c>
      <x:c r="G20" t="str">
        <x:f>IF(B20&lt;&gt;"Активна","",IF(AND('Калькулятор'!$E$13="Виграш",'Калькулятор'!$E$14="Виграш",'Калькулятор'!$E$17="Виграш"),"Виграш",IF(AND('Калькулятор'!$E$13&lt;&gt;"Програш",'Калькулятор'!$E$14&lt;&gt;"Програш",'Калькулятор'!$E$17&lt;&gt;"Програш"),"Очікується","Програш")))</x:f>
      </x:c>
      <x:c r="H20" s="68" t="n">
        <x:f>IF(B20="Активна",F20*E20,0)</x:f>
        <x:v>0</x:v>
      </x:c>
      <x:c r="I20" s="68" t="n">
        <x:f>IF(AND(B20="Активна",G20&lt;&gt;"Програш"),F20*E20,0)</x:f>
        <x:v>0</x:v>
      </x:c>
      <x:c r="J20" s="68" t="n">
        <x:f>IF(AND(B20="Активна",G20="Виграш"),F20*E20,0)</x:f>
        <x:v>0</x:v>
      </x:c>
    </x:row>
    <x:row r="21">
      <x:c r="A21" t="n">
        <x:v>20</x:v>
      </x:c>
      <x:c r="B21" t="str">
        <x:f>IF(AND(C21='Калькулятор'!$B$6,'Калькулятор'!$D$15="Так",'Калькулятор'!$D$17="Так"),"Активна","")</x:f>
        <x:v>Активна</x:v>
      </x:c>
      <x:c r="C21" t="n">
        <x:v>2</x:v>
      </x:c>
      <x:c r="D21" t="str">
        <x:v>3+5</x:v>
      </x:c>
      <x:c r="E21" s="66" t="n">
        <x:f>IF(B21="Активна",'Калькулятор'!$C$15*'Калькулятор'!$C$17,"")</x:f>
        <x:v>2.25</x:v>
      </x:c>
      <x:c r="F21" s="68" t="n">
        <x:f>IF(B21="Активна",'Калькулятор'!$B$9,0)</x:f>
        <x:v>4</x:v>
      </x:c>
      <x:c r="G21" t="str">
        <x:f>IF(B21&lt;&gt;"Активна","",IF(AND('Калькулятор'!$E$15="Виграш",'Калькулятор'!$E$17="Виграш"),"Виграш",IF(AND('Калькулятор'!$E$15&lt;&gt;"Програш",'Калькулятор'!$E$17&lt;&gt;"Програш"),"Очікується","Програш")))</x:f>
        <x:v>Очікується</x:v>
      </x:c>
      <x:c r="H21" s="68" t="n">
        <x:f>IF(B21="Активна",F21*E21,0)</x:f>
        <x:v>9</x:v>
      </x:c>
      <x:c r="I21" s="68" t="n">
        <x:f>IF(AND(B21="Активна",G21&lt;&gt;"Програш"),F21*E21,0)</x:f>
        <x:v>9</x:v>
      </x:c>
      <x:c r="J21" s="68" t="n">
        <x:f>IF(AND(B21="Активна",G21="Виграш"),F21*E21,0)</x:f>
        <x:v>0</x:v>
      </x:c>
    </x:row>
    <x:row r="22">
      <x:c r="A22" t="n">
        <x:v>21</x:v>
      </x:c>
      <x:c r="B22" t="str">
        <x:f>IF(AND(C22='Калькулятор'!$B$6,'Калькулятор'!$D$13="Так",'Калькулятор'!$D$15="Так",'Калькулятор'!$D$17="Так"),"Активна","")</x:f>
      </x:c>
      <x:c r="C22" t="n">
        <x:v>3</x:v>
      </x:c>
      <x:c r="D22" t="str">
        <x:v>1+3+5</x:v>
      </x:c>
      <x:c r="E22" s="66" t="str">
        <x:f>IF(B22="Активна",'Калькулятор'!$C$13*'Калькулятор'!$C$15*'Калькулятор'!$C$17,"")</x:f>
      </x:c>
      <x:c r="F22" s="68" t="n">
        <x:f>IF(B22="Активна",'Калькулятор'!$B$9,0)</x:f>
        <x:v>0</x:v>
      </x:c>
      <x:c r="G22" t="str">
        <x:f>IF(B22&lt;&gt;"Активна","",IF(AND('Калькулятор'!$E$13="Виграш",'Калькулятор'!$E$15="Виграш",'Калькулятор'!$E$17="Виграш"),"Виграш",IF(AND('Калькулятор'!$E$13&lt;&gt;"Програш",'Калькулятор'!$E$15&lt;&gt;"Програш",'Калькулятор'!$E$17&lt;&gt;"Програш"),"Очікується","Програш")))</x:f>
      </x:c>
      <x:c r="H22" s="68" t="n">
        <x:f>IF(B22="Активна",F22*E22,0)</x:f>
        <x:v>0</x:v>
      </x:c>
      <x:c r="I22" s="68" t="n">
        <x:f>IF(AND(B22="Активна",G22&lt;&gt;"Програш"),F22*E22,0)</x:f>
        <x:v>0</x:v>
      </x:c>
      <x:c r="J22" s="68" t="n">
        <x:f>IF(AND(B22="Активна",G22="Виграш"),F22*E22,0)</x:f>
        <x:v>0</x:v>
      </x:c>
    </x:row>
    <x:row r="23">
      <x:c r="A23" t="n">
        <x:v>22</x:v>
      </x:c>
      <x:c r="B23" t="str">
        <x:f>IF(AND(C23='Калькулятор'!$B$6,'Калькулятор'!$D$14="Так",'Калькулятор'!$D$15="Так",'Калькулятор'!$D$17="Так"),"Активна","")</x:f>
      </x:c>
      <x:c r="C23" t="n">
        <x:v>3</x:v>
      </x:c>
      <x:c r="D23" t="str">
        <x:v>2+3+5</x:v>
      </x:c>
      <x:c r="E23" s="66" t="str">
        <x:f>IF(B23="Активна",'Калькулятор'!$C$14*'Калькулятор'!$C$15*'Калькулятор'!$C$17,"")</x:f>
      </x:c>
      <x:c r="F23" s="68" t="n">
        <x:f>IF(B23="Активна",'Калькулятор'!$B$9,0)</x:f>
        <x:v>0</x:v>
      </x:c>
      <x:c r="G23" t="str">
        <x:f>IF(B23&lt;&gt;"Активна","",IF(AND('Калькулятор'!$E$14="Виграш",'Калькулятор'!$E$15="Виграш",'Калькулятор'!$E$17="Виграш"),"Виграш",IF(AND('Калькулятор'!$E$14&lt;&gt;"Програш",'Калькулятор'!$E$15&lt;&gt;"Програш",'Калькулятор'!$E$17&lt;&gt;"Програш"),"Очікується","Програш")))</x:f>
      </x:c>
      <x:c r="H23" s="68" t="n">
        <x:f>IF(B23="Активна",F23*E23,0)</x:f>
        <x:v>0</x:v>
      </x:c>
      <x:c r="I23" s="68" t="n">
        <x:f>IF(AND(B23="Активна",G23&lt;&gt;"Програш"),F23*E23,0)</x:f>
        <x:v>0</x:v>
      </x:c>
      <x:c r="J23" s="68" t="n">
        <x:f>IF(AND(B23="Активна",G23="Виграш"),F23*E23,0)</x:f>
        <x:v>0</x:v>
      </x:c>
    </x:row>
    <x:row r="24">
      <x:c r="A24" t="n">
        <x:v>23</x:v>
      </x:c>
      <x:c r="B24" t="str">
        <x:f>IF(AND(C24='Калькулятор'!$B$6,'Калькулятор'!$D$13="Так",'Калькулятор'!$D$14="Так",'Калькулятор'!$D$15="Так",'Калькулятор'!$D$17="Так"),"Активна","")</x:f>
      </x:c>
      <x:c r="C24" t="n">
        <x:v>4</x:v>
      </x:c>
      <x:c r="D24" t="str">
        <x:v>1+2+3+5</x:v>
      </x:c>
      <x:c r="E24" s="66" t="str">
        <x:f>IF(B24="Активна",'Калькулятор'!$C$13*'Калькулятор'!$C$14*'Калькулятор'!$C$15*'Калькулятор'!$C$17,"")</x:f>
      </x:c>
      <x:c r="F24" s="68" t="n">
        <x:f>IF(B24="Активна",'Калькулятор'!$B$9,0)</x:f>
        <x:v>0</x:v>
      </x:c>
      <x:c r="G24" t="str">
        <x:f>IF(B24&lt;&gt;"Активна","",IF(AND('Калькулятор'!$E$13="Виграш",'Калькулятор'!$E$14="Виграш",'Калькулятор'!$E$15="Виграш",'Калькулятор'!$E$17="Виграш"),"Виграш",IF(AND('Калькулятор'!$E$13&lt;&gt;"Програш",'Калькулятор'!$E$14&lt;&gt;"Програш",'Калькулятор'!$E$15&lt;&gt;"Програш",'Калькулятор'!$E$17&lt;&gt;"Програш"),"Очікується","Програш")))</x:f>
      </x:c>
      <x:c r="H24" s="68" t="n">
        <x:f>IF(B24="Активна",F24*E24,0)</x:f>
        <x:v>0</x:v>
      </x:c>
      <x:c r="I24" s="68" t="n">
        <x:f>IF(AND(B24="Активна",G24&lt;&gt;"Програш"),F24*E24,0)</x:f>
        <x:v>0</x:v>
      </x:c>
      <x:c r="J24" s="68" t="n">
        <x:f>IF(AND(B24="Активна",G24="Виграш"),F24*E24,0)</x:f>
        <x:v>0</x:v>
      </x:c>
    </x:row>
    <x:row r="25">
      <x:c r="A25" t="n">
        <x:v>24</x:v>
      </x:c>
      <x:c r="B25" t="str">
        <x:f>IF(AND(C25='Калькулятор'!$B$6,'Калькулятор'!$D$16="Так",'Калькулятор'!$D$17="Так"),"Активна","")</x:f>
        <x:v>Активна</x:v>
      </x:c>
      <x:c r="C25" t="n">
        <x:v>2</x:v>
      </x:c>
      <x:c r="D25" t="str">
        <x:v>4+5</x:v>
      </x:c>
      <x:c r="E25" s="66" t="n">
        <x:f>IF(B25="Активна",'Калькулятор'!$C$16*'Калькулятор'!$C$17,"")</x:f>
        <x:v>2.25</x:v>
      </x:c>
      <x:c r="F25" s="68" t="n">
        <x:f>IF(B25="Активна",'Калькулятор'!$B$9,0)</x:f>
        <x:v>4</x:v>
      </x:c>
      <x:c r="G25" t="str">
        <x:f>IF(B25&lt;&gt;"Активна","",IF(AND('Калькулятор'!$E$16="Виграш",'Калькулятор'!$E$17="Виграш"),"Виграш",IF(AND('Калькулятор'!$E$16&lt;&gt;"Програш",'Калькулятор'!$E$17&lt;&gt;"Програш"),"Очікується","Програш")))</x:f>
        <x:v>Очікується</x:v>
      </x:c>
      <x:c r="H25" s="68" t="n">
        <x:f>IF(B25="Активна",F25*E25,0)</x:f>
        <x:v>9</x:v>
      </x:c>
      <x:c r="I25" s="68" t="n">
        <x:f>IF(AND(B25="Активна",G25&lt;&gt;"Програш"),F25*E25,0)</x:f>
        <x:v>9</x:v>
      </x:c>
      <x:c r="J25" s="68" t="n">
        <x:f>IF(AND(B25="Активна",G25="Виграш"),F25*E25,0)</x:f>
        <x:v>0</x:v>
      </x:c>
    </x:row>
    <x:row r="26">
      <x:c r="A26" t="n">
        <x:v>25</x:v>
      </x:c>
      <x:c r="B26" t="str">
        <x:f>IF(AND(C26='Калькулятор'!$B$6,'Калькулятор'!$D$13="Так",'Калькулятор'!$D$16="Так",'Калькулятор'!$D$17="Так"),"Активна","")</x:f>
      </x:c>
      <x:c r="C26" t="n">
        <x:v>3</x:v>
      </x:c>
      <x:c r="D26" t="str">
        <x:v>1+4+5</x:v>
      </x:c>
      <x:c r="E26" s="66" t="str">
        <x:f>IF(B26="Активна",'Калькулятор'!$C$13*'Калькулятор'!$C$16*'Калькулятор'!$C$17,"")</x:f>
      </x:c>
      <x:c r="F26" s="68" t="n">
        <x:f>IF(B26="Активна",'Калькулятор'!$B$9,0)</x:f>
        <x:v>0</x:v>
      </x:c>
      <x:c r="G26" t="str">
        <x:f>IF(B26&lt;&gt;"Активна","",IF(AND('Калькулятор'!$E$13="Виграш",'Калькулятор'!$E$16="Виграш",'Калькулятор'!$E$17="Виграш"),"Виграш",IF(AND('Калькулятор'!$E$13&lt;&gt;"Програш",'Калькулятор'!$E$16&lt;&gt;"Програш",'Калькулятор'!$E$17&lt;&gt;"Програш"),"Очікується","Програш")))</x:f>
      </x:c>
      <x:c r="H26" s="68" t="n">
        <x:f>IF(B26="Активна",F26*E26,0)</x:f>
        <x:v>0</x:v>
      </x:c>
      <x:c r="I26" s="68" t="n">
        <x:f>IF(AND(B26="Активна",G26&lt;&gt;"Програш"),F26*E26,0)</x:f>
        <x:v>0</x:v>
      </x:c>
      <x:c r="J26" s="68" t="n">
        <x:f>IF(AND(B26="Активна",G26="Виграш"),F26*E26,0)</x:f>
        <x:v>0</x:v>
      </x:c>
    </x:row>
    <x:row r="27">
      <x:c r="A27" t="n">
        <x:v>26</x:v>
      </x:c>
      <x:c r="B27" t="str">
        <x:f>IF(AND(C27='Калькулятор'!$B$6,'Калькулятор'!$D$14="Так",'Калькулятор'!$D$16="Так",'Калькулятор'!$D$17="Так"),"Активна","")</x:f>
      </x:c>
      <x:c r="C27" t="n">
        <x:v>3</x:v>
      </x:c>
      <x:c r="D27" t="str">
        <x:v>2+4+5</x:v>
      </x:c>
      <x:c r="E27" s="66" t="str">
        <x:f>IF(B27="Активна",'Калькулятор'!$C$14*'Калькулятор'!$C$16*'Калькулятор'!$C$17,"")</x:f>
      </x:c>
      <x:c r="F27" s="68" t="n">
        <x:f>IF(B27="Активна",'Калькулятор'!$B$9,0)</x:f>
        <x:v>0</x:v>
      </x:c>
      <x:c r="G27" t="str">
        <x:f>IF(B27&lt;&gt;"Активна","",IF(AND('Калькулятор'!$E$14="Виграш",'Калькулятор'!$E$16="Виграш",'Калькулятор'!$E$17="Виграш"),"Виграш",IF(AND('Калькулятор'!$E$14&lt;&gt;"Програш",'Калькулятор'!$E$16&lt;&gt;"Програш",'Калькулятор'!$E$17&lt;&gt;"Програш"),"Очікується","Програш")))</x:f>
      </x:c>
      <x:c r="H27" s="68" t="n">
        <x:f>IF(B27="Активна",F27*E27,0)</x:f>
        <x:v>0</x:v>
      </x:c>
      <x:c r="I27" s="68" t="n">
        <x:f>IF(AND(B27="Активна",G27&lt;&gt;"Програш"),F27*E27,0)</x:f>
        <x:v>0</x:v>
      </x:c>
      <x:c r="J27" s="68" t="n">
        <x:f>IF(AND(B27="Активна",G27="Виграш"),F27*E27,0)</x:f>
        <x:v>0</x:v>
      </x:c>
    </x:row>
    <x:row r="28">
      <x:c r="A28" t="n">
        <x:v>27</x:v>
      </x:c>
      <x:c r="B28" t="str">
        <x:f>IF(AND(C28='Калькулятор'!$B$6,'Калькулятор'!$D$13="Так",'Калькулятор'!$D$14="Так",'Калькулятор'!$D$16="Так",'Калькулятор'!$D$17="Так"),"Активна","")</x:f>
      </x:c>
      <x:c r="C28" t="n">
        <x:v>4</x:v>
      </x:c>
      <x:c r="D28" t="str">
        <x:v>1+2+4+5</x:v>
      </x:c>
      <x:c r="E28" s="66" t="str">
        <x:f>IF(B28="Активна",'Калькулятор'!$C$13*'Калькулятор'!$C$14*'Калькулятор'!$C$16*'Калькулятор'!$C$17,"")</x:f>
      </x:c>
      <x:c r="F28" s="68" t="n">
        <x:f>IF(B28="Активна",'Калькулятор'!$B$9,0)</x:f>
        <x:v>0</x:v>
      </x:c>
      <x:c r="G28" t="str">
        <x:f>IF(B28&lt;&gt;"Активна","",IF(AND('Калькулятор'!$E$13="Виграш",'Калькулятор'!$E$14="Виграш",'Калькулятор'!$E$16="Виграш",'Калькулятор'!$E$17="Виграш"),"Виграш",IF(AND('Калькулятор'!$E$13&lt;&gt;"Програш",'Калькулятор'!$E$14&lt;&gt;"Програш",'Калькулятор'!$E$16&lt;&gt;"Програш",'Калькулятор'!$E$17&lt;&gt;"Програш"),"Очікується","Програш")))</x:f>
      </x:c>
      <x:c r="H28" s="68" t="n">
        <x:f>IF(B28="Активна",F28*E28,0)</x:f>
        <x:v>0</x:v>
      </x:c>
      <x:c r="I28" s="68" t="n">
        <x:f>IF(AND(B28="Активна",G28&lt;&gt;"Програш"),F28*E28,0)</x:f>
        <x:v>0</x:v>
      </x:c>
      <x:c r="J28" s="68" t="n">
        <x:f>IF(AND(B28="Активна",G28="Виграш"),F28*E28,0)</x:f>
        <x:v>0</x:v>
      </x:c>
    </x:row>
    <x:row r="29">
      <x:c r="A29" t="n">
        <x:v>28</x:v>
      </x:c>
      <x:c r="B29" t="str">
        <x:f>IF(AND(C29='Калькулятор'!$B$6,'Калькулятор'!$D$15="Так",'Калькулятор'!$D$16="Так",'Калькулятор'!$D$17="Так"),"Активна","")</x:f>
      </x:c>
      <x:c r="C29" t="n">
        <x:v>3</x:v>
      </x:c>
      <x:c r="D29" t="str">
        <x:v>3+4+5</x:v>
      </x:c>
      <x:c r="E29" s="66" t="str">
        <x:f>IF(B29="Активна",'Калькулятор'!$C$15*'Калькулятор'!$C$16*'Калькулятор'!$C$17,"")</x:f>
      </x:c>
      <x:c r="F29" s="68" t="n">
        <x:f>IF(B29="Активна",'Калькулятор'!$B$9,0)</x:f>
        <x:v>0</x:v>
      </x:c>
      <x:c r="G29" t="str">
        <x:f>IF(B29&lt;&gt;"Активна","",IF(AND('Калькулятор'!$E$15="Виграш",'Калькулятор'!$E$16="Виграш",'Калькулятор'!$E$17="Виграш"),"Виграш",IF(AND('Калькулятор'!$E$15&lt;&gt;"Програш",'Калькулятор'!$E$16&lt;&gt;"Програш",'Калькулятор'!$E$17&lt;&gt;"Програш"),"Очікується","Програш")))</x:f>
      </x:c>
      <x:c r="H29" s="68" t="n">
        <x:f>IF(B29="Активна",F29*E29,0)</x:f>
        <x:v>0</x:v>
      </x:c>
      <x:c r="I29" s="68" t="n">
        <x:f>IF(AND(B29="Активна",G29&lt;&gt;"Програш"),F29*E29,0)</x:f>
        <x:v>0</x:v>
      </x:c>
      <x:c r="J29" s="68" t="n">
        <x:f>IF(AND(B29="Активна",G29="Виграш"),F29*E29,0)</x:f>
        <x:v>0</x:v>
      </x:c>
    </x:row>
    <x:row r="30">
      <x:c r="A30" t="n">
        <x:v>29</x:v>
      </x:c>
      <x:c r="B30" t="str">
        <x:f>IF(AND(C30='Калькулятор'!$B$6,'Калькулятор'!$D$13="Так",'Калькулятор'!$D$15="Так",'Калькулятор'!$D$16="Так",'Калькулятор'!$D$17="Так"),"Активна","")</x:f>
      </x:c>
      <x:c r="C30" t="n">
        <x:v>4</x:v>
      </x:c>
      <x:c r="D30" t="str">
        <x:v>1+3+4+5</x:v>
      </x:c>
      <x:c r="E30" s="66" t="str">
        <x:f>IF(B30="Активна",'Калькулятор'!$C$13*'Калькулятор'!$C$15*'Калькулятор'!$C$16*'Калькулятор'!$C$17,"")</x:f>
      </x:c>
      <x:c r="F30" s="68" t="n">
        <x:f>IF(B30="Активна",'Калькулятор'!$B$9,0)</x:f>
        <x:v>0</x:v>
      </x:c>
      <x:c r="G30" t="str">
        <x:f>IF(B30&lt;&gt;"Активна","",IF(AND('Калькулятор'!$E$13="Виграш",'Калькулятор'!$E$15="Виграш",'Калькулятор'!$E$16="Виграш",'Калькулятор'!$E$17="Виграш"),"Виграш",IF(AND('Калькулятор'!$E$13&lt;&gt;"Програш",'Калькулятор'!$E$15&lt;&gt;"Програш",'Калькулятор'!$E$16&lt;&gt;"Програш",'Калькулятор'!$E$17&lt;&gt;"Програш"),"Очікується","Програш")))</x:f>
      </x:c>
      <x:c r="H30" s="68" t="n">
        <x:f>IF(B30="Активна",F30*E30,0)</x:f>
        <x:v>0</x:v>
      </x:c>
      <x:c r="I30" s="68" t="n">
        <x:f>IF(AND(B30="Активна",G30&lt;&gt;"Програш"),F30*E30,0)</x:f>
        <x:v>0</x:v>
      </x:c>
      <x:c r="J30" s="68" t="n">
        <x:f>IF(AND(B30="Активна",G30="Виграш"),F30*E30,0)</x:f>
        <x:v>0</x:v>
      </x:c>
    </x:row>
    <x:row r="31">
      <x:c r="A31" t="n">
        <x:v>30</x:v>
      </x:c>
      <x:c r="B31" t="str">
        <x:f>IF(AND(C31='Калькулятор'!$B$6,'Калькулятор'!$D$14="Так",'Калькулятор'!$D$15="Так",'Калькулятор'!$D$16="Так",'Калькулятор'!$D$17="Так"),"Активна","")</x:f>
      </x:c>
      <x:c r="C31" t="n">
        <x:v>4</x:v>
      </x:c>
      <x:c r="D31" t="str">
        <x:v>2+3+4+5</x:v>
      </x:c>
      <x:c r="E31" s="66" t="str">
        <x:f>IF(B31="Активна",'Калькулятор'!$C$14*'Калькулятор'!$C$15*'Калькулятор'!$C$16*'Калькулятор'!$C$17,"")</x:f>
      </x:c>
      <x:c r="F31" s="68" t="n">
        <x:f>IF(B31="Активна",'Калькулятор'!$B$9,0)</x:f>
        <x:v>0</x:v>
      </x:c>
      <x:c r="G31" t="str">
        <x:f>IF(B31&lt;&gt;"Активна","",IF(AND('Калькулятор'!$E$14="Виграш",'Калькулятор'!$E$15="Виграш",'Калькулятор'!$E$16="Виграш",'Калькулятор'!$E$17="Виграш"),"Виграш",IF(AND('Калькулятор'!$E$14&lt;&gt;"Програш",'Калькулятор'!$E$15&lt;&gt;"Програш",'Калькулятор'!$E$16&lt;&gt;"Програш",'Калькулятор'!$E$17&lt;&gt;"Програш"),"Очікується","Програш")))</x:f>
      </x:c>
      <x:c r="H31" s="68" t="n">
        <x:f>IF(B31="Активна",F31*E31,0)</x:f>
        <x:v>0</x:v>
      </x:c>
      <x:c r="I31" s="68" t="n">
        <x:f>IF(AND(B31="Активна",G31&lt;&gt;"Програш"),F31*E31,0)</x:f>
        <x:v>0</x:v>
      </x:c>
      <x:c r="J31" s="68" t="n">
        <x:f>IF(AND(B31="Активна",G31="Виграш"),F31*E31,0)</x:f>
        <x:v>0</x:v>
      </x:c>
    </x:row>
    <x:row r="32">
      <x:c r="A32" t="n">
        <x:v>31</x:v>
      </x:c>
      <x:c r="B32" t="str">
        <x:f>IF(AND(C32='Калькулятор'!$B$6,'Калькулятор'!$D$13="Так",'Калькулятор'!$D$14="Так",'Калькулятор'!$D$15="Так",'Калькулятор'!$D$16="Так",'Калькулятор'!$D$17="Так"),"Активна","")</x:f>
      </x:c>
      <x:c r="C32" t="n">
        <x:v>5</x:v>
      </x:c>
      <x:c r="D32" t="str">
        <x:v>1+2+3+4+5</x:v>
      </x:c>
      <x:c r="E32" s="66" t="str">
        <x:f>IF(B32="Активна",'Калькулятор'!$C$13*'Калькулятор'!$C$14*'Калькулятор'!$C$15*'Калькулятор'!$C$16*'Калькулятор'!$C$17,"")</x:f>
      </x:c>
      <x:c r="F32" s="68" t="n">
        <x:f>IF(B32="Активна",'Калькулятор'!$B$9,0)</x:f>
        <x:v>0</x:v>
      </x:c>
      <x:c r="G32" t="str">
        <x:f>IF(B32&lt;&gt;"Активна","",IF(AND('Калькулятор'!$E$13="Виграш",'Калькулятор'!$E$14="Виграш",'Калькулятор'!$E$15="Виграш",'Калькулятор'!$E$16="Виграш",'Калькулятор'!$E$17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),"Очікується","Програш")))</x:f>
      </x:c>
      <x:c r="H32" s="68" t="n">
        <x:f>IF(B32="Активна",F32*E32,0)</x:f>
        <x:v>0</x:v>
      </x:c>
      <x:c r="I32" s="68" t="n">
        <x:f>IF(AND(B32="Активна",G32&lt;&gt;"Програш"),F32*E32,0)</x:f>
        <x:v>0</x:v>
      </x:c>
      <x:c r="J32" s="68" t="n">
        <x:f>IF(AND(B32="Активна",G32="Виграш"),F32*E32,0)</x:f>
        <x:v>0</x:v>
      </x:c>
    </x:row>
    <x:row r="33">
      <x:c r="A33" t="n">
        <x:v>32</x:v>
      </x:c>
      <x:c r="B33" t="str">
        <x:f>IF(AND(C33='Калькулятор'!$B$6,'Калькулятор'!$D$18="Так"),"Активна","")</x:f>
      </x:c>
      <x:c r="C33" t="n">
        <x:v>1</x:v>
      </x:c>
      <x:c r="D33" t="str">
        <x:v>6</x:v>
      </x:c>
      <x:c r="E33" s="66" t="str">
        <x:f>IF(B33="Активна",'Калькулятор'!$C$18,"")</x:f>
      </x:c>
      <x:c r="F33" s="68" t="n">
        <x:f>IF(B33="Активна",'Калькулятор'!$B$9,0)</x:f>
        <x:v>0</x:v>
      </x:c>
      <x:c r="G33" t="str">
        <x:f>IF(B33&lt;&gt;"Активна","",IF(AND('Калькулятор'!$E$18="Виграш"),"Виграш",IF(AND('Калькулятор'!$E$18&lt;&gt;"Програш"),"Очікується","Програш")))</x:f>
      </x:c>
      <x:c r="H33" s="68" t="n">
        <x:f>IF(B33="Активна",F33*E33,0)</x:f>
        <x:v>0</x:v>
      </x:c>
      <x:c r="I33" s="68" t="n">
        <x:f>IF(AND(B33="Активна",G33&lt;&gt;"Програш"),F33*E33,0)</x:f>
        <x:v>0</x:v>
      </x:c>
      <x:c r="J33" s="68" t="n">
        <x:f>IF(AND(B33="Активна",G33="Виграш"),F33*E33,0)</x:f>
        <x:v>0</x:v>
      </x:c>
    </x:row>
    <x:row r="34">
      <x:c r="A34" t="n">
        <x:v>33</x:v>
      </x:c>
      <x:c r="B34" t="str">
        <x:f>IF(AND(C34='Калькулятор'!$B$6,'Калькулятор'!$D$13="Так",'Калькулятор'!$D$18="Так"),"Активна","")</x:f>
        <x:v>Активна</x:v>
      </x:c>
      <x:c r="C34" t="n">
        <x:v>2</x:v>
      </x:c>
      <x:c r="D34" t="str">
        <x:v>1+6</x:v>
      </x:c>
      <x:c r="E34" s="66" t="n">
        <x:f>IF(B34="Активна",'Калькулятор'!$C$13*'Калькулятор'!$C$18,"")</x:f>
        <x:v>2.25</x:v>
      </x:c>
      <x:c r="F34" s="68" t="n">
        <x:f>IF(B34="Активна",'Калькулятор'!$B$9,0)</x:f>
        <x:v>4</x:v>
      </x:c>
      <x:c r="G34" t="str">
        <x:f>IF(B34&lt;&gt;"Активна","",IF(AND('Калькулятор'!$E$13="Виграш",'Калькулятор'!$E$18="Виграш"),"Виграш",IF(AND('Калькулятор'!$E$13&lt;&gt;"Програш",'Калькулятор'!$E$18&lt;&gt;"Програш"),"Очікується","Програш")))</x:f>
        <x:v>Очікується</x:v>
      </x:c>
      <x:c r="H34" s="68" t="n">
        <x:f>IF(B34="Активна",F34*E34,0)</x:f>
        <x:v>9</x:v>
      </x:c>
      <x:c r="I34" s="68" t="n">
        <x:f>IF(AND(B34="Активна",G34&lt;&gt;"Програш"),F34*E34,0)</x:f>
        <x:v>9</x:v>
      </x:c>
      <x:c r="J34" s="68" t="n">
        <x:f>IF(AND(B34="Активна",G34="Виграш"),F34*E34,0)</x:f>
        <x:v>0</x:v>
      </x:c>
    </x:row>
    <x:row r="35">
      <x:c r="A35" t="n">
        <x:v>34</x:v>
      </x:c>
      <x:c r="B35" t="str">
        <x:f>IF(AND(C35='Калькулятор'!$B$6,'Калькулятор'!$D$14="Так",'Калькулятор'!$D$18="Так"),"Активна","")</x:f>
        <x:v>Активна</x:v>
      </x:c>
      <x:c r="C35" t="n">
        <x:v>2</x:v>
      </x:c>
      <x:c r="D35" t="str">
        <x:v>2+6</x:v>
      </x:c>
      <x:c r="E35" s="66" t="n">
        <x:f>IF(B35="Активна",'Калькулятор'!$C$14*'Калькулятор'!$C$18,"")</x:f>
        <x:v>2.25</x:v>
      </x:c>
      <x:c r="F35" s="68" t="n">
        <x:f>IF(B35="Активна",'Калькулятор'!$B$9,0)</x:f>
        <x:v>4</x:v>
      </x:c>
      <x:c r="G35" t="str">
        <x:f>IF(B35&lt;&gt;"Активна","",IF(AND('Калькулятор'!$E$14="Виграш",'Калькулятор'!$E$18="Виграш"),"Виграш",IF(AND('Калькулятор'!$E$14&lt;&gt;"Програш",'Калькулятор'!$E$18&lt;&gt;"Програш"),"Очікується","Програш")))</x:f>
        <x:v>Очікується</x:v>
      </x:c>
      <x:c r="H35" s="68" t="n">
        <x:f>IF(B35="Активна",F35*E35,0)</x:f>
        <x:v>9</x:v>
      </x:c>
      <x:c r="I35" s="68" t="n">
        <x:f>IF(AND(B35="Активна",G35&lt;&gt;"Програш"),F35*E35,0)</x:f>
        <x:v>9</x:v>
      </x:c>
      <x:c r="J35" s="68" t="n">
        <x:f>IF(AND(B35="Активна",G35="Виграш"),F35*E35,0)</x:f>
        <x:v>0</x:v>
      </x:c>
    </x:row>
    <x:row r="36">
      <x:c r="A36" t="n">
        <x:v>35</x:v>
      </x:c>
      <x:c r="B36" t="str">
        <x:f>IF(AND(C36='Калькулятор'!$B$6,'Калькулятор'!$D$13="Так",'Калькулятор'!$D$14="Так",'Калькулятор'!$D$18="Так"),"Активна","")</x:f>
      </x:c>
      <x:c r="C36" t="n">
        <x:v>3</x:v>
      </x:c>
      <x:c r="D36" t="str">
        <x:v>1+2+6</x:v>
      </x:c>
      <x:c r="E36" s="66" t="str">
        <x:f>IF(B36="Активна",'Калькулятор'!$C$13*'Калькулятор'!$C$14*'Калькулятор'!$C$18,"")</x:f>
      </x:c>
      <x:c r="F36" s="68" t="n">
        <x:f>IF(B36="Активна",'Калькулятор'!$B$9,0)</x:f>
        <x:v>0</x:v>
      </x:c>
      <x:c r="G36" t="str">
        <x:f>IF(B36&lt;&gt;"Активна","",IF(AND('Калькулятор'!$E$13="Виграш",'Калькулятор'!$E$14="Виграш",'Калькулятор'!$E$18="Виграш"),"Виграш",IF(AND('Калькулятор'!$E$13&lt;&gt;"Програш",'Калькулятор'!$E$14&lt;&gt;"Програш",'Калькулятор'!$E$18&lt;&gt;"Програш"),"Очікується","Програш")))</x:f>
      </x:c>
      <x:c r="H36" s="68" t="n">
        <x:f>IF(B36="Активна",F36*E36,0)</x:f>
        <x:v>0</x:v>
      </x:c>
      <x:c r="I36" s="68" t="n">
        <x:f>IF(AND(B36="Активна",G36&lt;&gt;"Програш"),F36*E36,0)</x:f>
        <x:v>0</x:v>
      </x:c>
      <x:c r="J36" s="68" t="n">
        <x:f>IF(AND(B36="Активна",G36="Виграш"),F36*E36,0)</x:f>
        <x:v>0</x:v>
      </x:c>
    </x:row>
    <x:row r="37">
      <x:c r="A37" t="n">
        <x:v>36</x:v>
      </x:c>
      <x:c r="B37" t="str">
        <x:f>IF(AND(C37='Калькулятор'!$B$6,'Калькулятор'!$D$15="Так",'Калькулятор'!$D$18="Так"),"Активна","")</x:f>
        <x:v>Активна</x:v>
      </x:c>
      <x:c r="C37" t="n">
        <x:v>2</x:v>
      </x:c>
      <x:c r="D37" t="str">
        <x:v>3+6</x:v>
      </x:c>
      <x:c r="E37" s="66" t="n">
        <x:f>IF(B37="Активна",'Калькулятор'!$C$15*'Калькулятор'!$C$18,"")</x:f>
        <x:v>2.25</x:v>
      </x:c>
      <x:c r="F37" s="68" t="n">
        <x:f>IF(B37="Активна",'Калькулятор'!$B$9,0)</x:f>
        <x:v>4</x:v>
      </x:c>
      <x:c r="G37" t="str">
        <x:f>IF(B37&lt;&gt;"Активна","",IF(AND('Калькулятор'!$E$15="Виграш",'Калькулятор'!$E$18="Виграш"),"Виграш",IF(AND('Калькулятор'!$E$15&lt;&gt;"Програш",'Калькулятор'!$E$18&lt;&gt;"Програш"),"Очікується","Програш")))</x:f>
        <x:v>Очікується</x:v>
      </x:c>
      <x:c r="H37" s="68" t="n">
        <x:f>IF(B37="Активна",F37*E37,0)</x:f>
        <x:v>9</x:v>
      </x:c>
      <x:c r="I37" s="68" t="n">
        <x:f>IF(AND(B37="Активна",G37&lt;&gt;"Програш"),F37*E37,0)</x:f>
        <x:v>9</x:v>
      </x:c>
      <x:c r="J37" s="68" t="n">
        <x:f>IF(AND(B37="Активна",G37="Виграш"),F37*E37,0)</x:f>
        <x:v>0</x:v>
      </x:c>
    </x:row>
    <x:row r="38">
      <x:c r="A38" t="n">
        <x:v>37</x:v>
      </x:c>
      <x:c r="B38" t="str">
        <x:f>IF(AND(C38='Калькулятор'!$B$6,'Калькулятор'!$D$13="Так",'Калькулятор'!$D$15="Так",'Калькулятор'!$D$18="Так"),"Активна","")</x:f>
      </x:c>
      <x:c r="C38" t="n">
        <x:v>3</x:v>
      </x:c>
      <x:c r="D38" t="str">
        <x:v>1+3+6</x:v>
      </x:c>
      <x:c r="E38" s="66" t="str">
        <x:f>IF(B38="Активна",'Калькулятор'!$C$13*'Калькулятор'!$C$15*'Калькулятор'!$C$18,"")</x:f>
      </x:c>
      <x:c r="F38" s="68" t="n">
        <x:f>IF(B38="Активна",'Калькулятор'!$B$9,0)</x:f>
        <x:v>0</x:v>
      </x:c>
      <x:c r="G38" t="str">
        <x:f>IF(B38&lt;&gt;"Активна","",IF(AND('Калькулятор'!$E$13="Виграш",'Калькулятор'!$E$15="Виграш",'Калькулятор'!$E$18="Виграш"),"Виграш",IF(AND('Калькулятор'!$E$13&lt;&gt;"Програш",'Калькулятор'!$E$15&lt;&gt;"Програш",'Калькулятор'!$E$18&lt;&gt;"Програш"),"Очікується","Програш")))</x:f>
      </x:c>
      <x:c r="H38" s="68" t="n">
        <x:f>IF(B38="Активна",F38*E38,0)</x:f>
        <x:v>0</x:v>
      </x:c>
      <x:c r="I38" s="68" t="n">
        <x:f>IF(AND(B38="Активна",G38&lt;&gt;"Програш"),F38*E38,0)</x:f>
        <x:v>0</x:v>
      </x:c>
      <x:c r="J38" s="68" t="n">
        <x:f>IF(AND(B38="Активна",G38="Виграш"),F38*E38,0)</x:f>
        <x:v>0</x:v>
      </x:c>
    </x:row>
    <x:row r="39">
      <x:c r="A39" t="n">
        <x:v>38</x:v>
      </x:c>
      <x:c r="B39" t="str">
        <x:f>IF(AND(C39='Калькулятор'!$B$6,'Калькулятор'!$D$14="Так",'Калькулятор'!$D$15="Так",'Калькулятор'!$D$18="Так"),"Активна","")</x:f>
      </x:c>
      <x:c r="C39" t="n">
        <x:v>3</x:v>
      </x:c>
      <x:c r="D39" t="str">
        <x:v>2+3+6</x:v>
      </x:c>
      <x:c r="E39" s="66" t="str">
        <x:f>IF(B39="Активна",'Калькулятор'!$C$14*'Калькулятор'!$C$15*'Калькулятор'!$C$18,"")</x:f>
      </x:c>
      <x:c r="F39" s="68" t="n">
        <x:f>IF(B39="Активна",'Калькулятор'!$B$9,0)</x:f>
        <x:v>0</x:v>
      </x:c>
      <x:c r="G39" t="str">
        <x:f>IF(B39&lt;&gt;"Активна","",IF(AND('Калькулятор'!$E$14="Виграш",'Калькулятор'!$E$15="Виграш",'Калькулятор'!$E$18="Виграш"),"Виграш",IF(AND('Калькулятор'!$E$14&lt;&gt;"Програш",'Калькулятор'!$E$15&lt;&gt;"Програш",'Калькулятор'!$E$18&lt;&gt;"Програш"),"Очікується","Програш")))</x:f>
      </x:c>
      <x:c r="H39" s="68" t="n">
        <x:f>IF(B39="Активна",F39*E39,0)</x:f>
        <x:v>0</x:v>
      </x:c>
      <x:c r="I39" s="68" t="n">
        <x:f>IF(AND(B39="Активна",G39&lt;&gt;"Програш"),F39*E39,0)</x:f>
        <x:v>0</x:v>
      </x:c>
      <x:c r="J39" s="68" t="n">
        <x:f>IF(AND(B39="Активна",G39="Виграш"),F39*E39,0)</x:f>
        <x:v>0</x:v>
      </x:c>
    </x:row>
    <x:row r="40">
      <x:c r="A40" t="n">
        <x:v>39</x:v>
      </x:c>
      <x:c r="B40" t="str">
        <x:f>IF(AND(C40='Калькулятор'!$B$6,'Калькулятор'!$D$13="Так",'Калькулятор'!$D$14="Так",'Калькулятор'!$D$15="Так",'Калькулятор'!$D$18="Так"),"Активна","")</x:f>
      </x:c>
      <x:c r="C40" t="n">
        <x:v>4</x:v>
      </x:c>
      <x:c r="D40" t="str">
        <x:v>1+2+3+6</x:v>
      </x:c>
      <x:c r="E40" s="66" t="str">
        <x:f>IF(B40="Активна",'Калькулятор'!$C$13*'Калькулятор'!$C$14*'Калькулятор'!$C$15*'Калькулятор'!$C$18,"")</x:f>
      </x:c>
      <x:c r="F40" s="68" t="n">
        <x:f>IF(B40="Активна",'Калькулятор'!$B$9,0)</x:f>
        <x:v>0</x:v>
      </x:c>
      <x:c r="G40" t="str">
        <x:f>IF(B40&lt;&gt;"Активна","",IF(AND('Калькулятор'!$E$13="Виграш",'Калькулятор'!$E$14="Виграш",'Калькулятор'!$E$15="Виграш",'Калькулятор'!$E$18="Виграш"),"Виграш",IF(AND('Калькулятор'!$E$13&lt;&gt;"Програш",'Калькулятор'!$E$14&lt;&gt;"Програш",'Калькулятор'!$E$15&lt;&gt;"Програш",'Калькулятор'!$E$18&lt;&gt;"Програш"),"Очікується","Програш")))</x:f>
      </x:c>
      <x:c r="H40" s="68" t="n">
        <x:f>IF(B40="Активна",F40*E40,0)</x:f>
        <x:v>0</x:v>
      </x:c>
      <x:c r="I40" s="68" t="n">
        <x:f>IF(AND(B40="Активна",G40&lt;&gt;"Програш"),F40*E40,0)</x:f>
        <x:v>0</x:v>
      </x:c>
      <x:c r="J40" s="68" t="n">
        <x:f>IF(AND(B40="Активна",G40="Виграш"),F40*E40,0)</x:f>
        <x:v>0</x:v>
      </x:c>
    </x:row>
    <x:row r="41">
      <x:c r="A41" t="n">
        <x:v>40</x:v>
      </x:c>
      <x:c r="B41" t="str">
        <x:f>IF(AND(C41='Калькулятор'!$B$6,'Калькулятор'!$D$16="Так",'Калькулятор'!$D$18="Так"),"Активна","")</x:f>
        <x:v>Активна</x:v>
      </x:c>
      <x:c r="C41" t="n">
        <x:v>2</x:v>
      </x:c>
      <x:c r="D41" t="str">
        <x:v>4+6</x:v>
      </x:c>
      <x:c r="E41" s="66" t="n">
        <x:f>IF(B41="Активна",'Калькулятор'!$C$16*'Калькулятор'!$C$18,"")</x:f>
        <x:v>2.25</x:v>
      </x:c>
      <x:c r="F41" s="68" t="n">
        <x:f>IF(B41="Активна",'Калькулятор'!$B$9,0)</x:f>
        <x:v>4</x:v>
      </x:c>
      <x:c r="G41" t="str">
        <x:f>IF(B41&lt;&gt;"Активна","",IF(AND('Калькулятор'!$E$16="Виграш",'Калькулятор'!$E$18="Виграш"),"Виграш",IF(AND('Калькулятор'!$E$16&lt;&gt;"Програш",'Калькулятор'!$E$18&lt;&gt;"Програш"),"Очікується","Програш")))</x:f>
        <x:v>Очікується</x:v>
      </x:c>
      <x:c r="H41" s="68" t="n">
        <x:f>IF(B41="Активна",F41*E41,0)</x:f>
        <x:v>9</x:v>
      </x:c>
      <x:c r="I41" s="68" t="n">
        <x:f>IF(AND(B41="Активна",G41&lt;&gt;"Програш"),F41*E41,0)</x:f>
        <x:v>9</x:v>
      </x:c>
      <x:c r="J41" s="68" t="n">
        <x:f>IF(AND(B41="Активна",G41="Виграш"),F41*E41,0)</x:f>
        <x:v>0</x:v>
      </x:c>
    </x:row>
    <x:row r="42">
      <x:c r="A42" t="n">
        <x:v>41</x:v>
      </x:c>
      <x:c r="B42" t="str">
        <x:f>IF(AND(C42='Калькулятор'!$B$6,'Калькулятор'!$D$13="Так",'Калькулятор'!$D$16="Так",'Калькулятор'!$D$18="Так"),"Активна","")</x:f>
      </x:c>
      <x:c r="C42" t="n">
        <x:v>3</x:v>
      </x:c>
      <x:c r="D42" t="str">
        <x:v>1+4+6</x:v>
      </x:c>
      <x:c r="E42" s="66" t="str">
        <x:f>IF(B42="Активна",'Калькулятор'!$C$13*'Калькулятор'!$C$16*'Калькулятор'!$C$18,"")</x:f>
      </x:c>
      <x:c r="F42" s="68" t="n">
        <x:f>IF(B42="Активна",'Калькулятор'!$B$9,0)</x:f>
        <x:v>0</x:v>
      </x:c>
      <x:c r="G42" t="str">
        <x:f>IF(B42&lt;&gt;"Активна","",IF(AND('Калькулятор'!$E$13="Виграш",'Калькулятор'!$E$16="Виграш",'Калькулятор'!$E$18="Виграш"),"Виграш",IF(AND('Калькулятор'!$E$13&lt;&gt;"Програш",'Калькулятор'!$E$16&lt;&gt;"Програш",'Калькулятор'!$E$18&lt;&gt;"Програш"),"Очікується","Програш")))</x:f>
      </x:c>
      <x:c r="H42" s="68" t="n">
        <x:f>IF(B42="Активна",F42*E42,0)</x:f>
        <x:v>0</x:v>
      </x:c>
      <x:c r="I42" s="68" t="n">
        <x:f>IF(AND(B42="Активна",G42&lt;&gt;"Програш"),F42*E42,0)</x:f>
        <x:v>0</x:v>
      </x:c>
      <x:c r="J42" s="68" t="n">
        <x:f>IF(AND(B42="Активна",G42="Виграш"),F42*E42,0)</x:f>
        <x:v>0</x:v>
      </x:c>
    </x:row>
    <x:row r="43">
      <x:c r="A43" t="n">
        <x:v>42</x:v>
      </x:c>
      <x:c r="B43" t="str">
        <x:f>IF(AND(C43='Калькулятор'!$B$6,'Калькулятор'!$D$14="Так",'Калькулятор'!$D$16="Так",'Калькулятор'!$D$18="Так"),"Активна","")</x:f>
      </x:c>
      <x:c r="C43" t="n">
        <x:v>3</x:v>
      </x:c>
      <x:c r="D43" t="str">
        <x:v>2+4+6</x:v>
      </x:c>
      <x:c r="E43" s="66" t="str">
        <x:f>IF(B43="Активна",'Калькулятор'!$C$14*'Калькулятор'!$C$16*'Калькулятор'!$C$18,"")</x:f>
      </x:c>
      <x:c r="F43" s="68" t="n">
        <x:f>IF(B43="Активна",'Калькулятор'!$B$9,0)</x:f>
        <x:v>0</x:v>
      </x:c>
      <x:c r="G43" t="str">
        <x:f>IF(B43&lt;&gt;"Активна","",IF(AND('Калькулятор'!$E$14="Виграш",'Калькулятор'!$E$16="Виграш",'Калькулятор'!$E$18="Виграш"),"Виграш",IF(AND('Калькулятор'!$E$14&lt;&gt;"Програш",'Калькулятор'!$E$16&lt;&gt;"Програш",'Калькулятор'!$E$18&lt;&gt;"Програш"),"Очікується","Програш")))</x:f>
      </x:c>
      <x:c r="H43" s="68" t="n">
        <x:f>IF(B43="Активна",F43*E43,0)</x:f>
        <x:v>0</x:v>
      </x:c>
      <x:c r="I43" s="68" t="n">
        <x:f>IF(AND(B43="Активна",G43&lt;&gt;"Програш"),F43*E43,0)</x:f>
        <x:v>0</x:v>
      </x:c>
      <x:c r="J43" s="68" t="n">
        <x:f>IF(AND(B43="Активна",G43="Виграш"),F43*E43,0)</x:f>
        <x:v>0</x:v>
      </x:c>
    </x:row>
    <x:row r="44">
      <x:c r="A44" t="n">
        <x:v>43</x:v>
      </x:c>
      <x:c r="B44" t="str">
        <x:f>IF(AND(C44='Калькулятор'!$B$6,'Калькулятор'!$D$13="Так",'Калькулятор'!$D$14="Так",'Калькулятор'!$D$16="Так",'Калькулятор'!$D$18="Так"),"Активна","")</x:f>
      </x:c>
      <x:c r="C44" t="n">
        <x:v>4</x:v>
      </x:c>
      <x:c r="D44" t="str">
        <x:v>1+2+4+6</x:v>
      </x:c>
      <x:c r="E44" s="66" t="str">
        <x:f>IF(B44="Активна",'Калькулятор'!$C$13*'Калькулятор'!$C$14*'Калькулятор'!$C$16*'Калькулятор'!$C$18,"")</x:f>
      </x:c>
      <x:c r="F44" s="68" t="n">
        <x:f>IF(B44="Активна",'Калькулятор'!$B$9,0)</x:f>
        <x:v>0</x:v>
      </x:c>
      <x:c r="G44" t="str">
        <x:f>IF(B44&lt;&gt;"Активна","",IF(AND('Калькулятор'!$E$13="Виграш",'Калькулятор'!$E$14="Виграш",'Калькулятор'!$E$16="Виграш",'Калькулятор'!$E$18="Виграш"),"Виграш",IF(AND('Калькулятор'!$E$13&lt;&gt;"Програш",'Калькулятор'!$E$14&lt;&gt;"Програш",'Калькулятор'!$E$16&lt;&gt;"Програш",'Калькулятор'!$E$18&lt;&gt;"Програш"),"Очікується","Програш")))</x:f>
      </x:c>
      <x:c r="H44" s="68" t="n">
        <x:f>IF(B44="Активна",F44*E44,0)</x:f>
        <x:v>0</x:v>
      </x:c>
      <x:c r="I44" s="68" t="n">
        <x:f>IF(AND(B44="Активна",G44&lt;&gt;"Програш"),F44*E44,0)</x:f>
        <x:v>0</x:v>
      </x:c>
      <x:c r="J44" s="68" t="n">
        <x:f>IF(AND(B44="Активна",G44="Виграш"),F44*E44,0)</x:f>
        <x:v>0</x:v>
      </x:c>
    </x:row>
    <x:row r="45">
      <x:c r="A45" t="n">
        <x:v>44</x:v>
      </x:c>
      <x:c r="B45" t="str">
        <x:f>IF(AND(C45='Калькулятор'!$B$6,'Калькулятор'!$D$15="Так",'Калькулятор'!$D$16="Так",'Калькулятор'!$D$18="Так"),"Активна","")</x:f>
      </x:c>
      <x:c r="C45" t="n">
        <x:v>3</x:v>
      </x:c>
      <x:c r="D45" t="str">
        <x:v>3+4+6</x:v>
      </x:c>
      <x:c r="E45" s="66" t="str">
        <x:f>IF(B45="Активна",'Калькулятор'!$C$15*'Калькулятор'!$C$16*'Калькулятор'!$C$18,"")</x:f>
      </x:c>
      <x:c r="F45" s="68" t="n">
        <x:f>IF(B45="Активна",'Калькулятор'!$B$9,0)</x:f>
        <x:v>0</x:v>
      </x:c>
      <x:c r="G45" t="str">
        <x:f>IF(B45&lt;&gt;"Активна","",IF(AND('Калькулятор'!$E$15="Виграш",'Калькулятор'!$E$16="Виграш",'Калькулятор'!$E$18="Виграш"),"Виграш",IF(AND('Калькулятор'!$E$15&lt;&gt;"Програш",'Калькулятор'!$E$16&lt;&gt;"Програш",'Калькулятор'!$E$18&lt;&gt;"Програш"),"Очікується","Програш")))</x:f>
      </x:c>
      <x:c r="H45" s="68" t="n">
        <x:f>IF(B45="Активна",F45*E45,0)</x:f>
        <x:v>0</x:v>
      </x:c>
      <x:c r="I45" s="68" t="n">
        <x:f>IF(AND(B45="Активна",G45&lt;&gt;"Програш"),F45*E45,0)</x:f>
        <x:v>0</x:v>
      </x:c>
      <x:c r="J45" s="68" t="n">
        <x:f>IF(AND(B45="Активна",G45="Виграш"),F45*E45,0)</x:f>
        <x:v>0</x:v>
      </x:c>
    </x:row>
    <x:row r="46">
      <x:c r="A46" t="n">
        <x:v>45</x:v>
      </x:c>
      <x:c r="B46" t="str">
        <x:f>IF(AND(C46='Калькулятор'!$B$6,'Калькулятор'!$D$13="Так",'Калькулятор'!$D$15="Так",'Калькулятор'!$D$16="Так",'Калькулятор'!$D$18="Так"),"Активна","")</x:f>
      </x:c>
      <x:c r="C46" t="n">
        <x:v>4</x:v>
      </x:c>
      <x:c r="D46" t="str">
        <x:v>1+3+4+6</x:v>
      </x:c>
      <x:c r="E46" s="66" t="str">
        <x:f>IF(B46="Активна",'Калькулятор'!$C$13*'Калькулятор'!$C$15*'Калькулятор'!$C$16*'Калькулятор'!$C$18,"")</x:f>
      </x:c>
      <x:c r="F46" s="68" t="n">
        <x:f>IF(B46="Активна",'Калькулятор'!$B$9,0)</x:f>
        <x:v>0</x:v>
      </x:c>
      <x:c r="G46" t="str">
        <x:f>IF(B46&lt;&gt;"Активна","",IF(AND('Калькулятор'!$E$13="Виграш",'Калькулятор'!$E$15="Виграш",'Калькулятор'!$E$16="Виграш",'Калькулятор'!$E$18="Виграш"),"Виграш",IF(AND('Калькулятор'!$E$13&lt;&gt;"Програш",'Калькулятор'!$E$15&lt;&gt;"Програш",'Калькулятор'!$E$16&lt;&gt;"Програш",'Калькулятор'!$E$18&lt;&gt;"Програш"),"Очікується","Програш")))</x:f>
      </x:c>
      <x:c r="H46" s="68" t="n">
        <x:f>IF(B46="Активна",F46*E46,0)</x:f>
        <x:v>0</x:v>
      </x:c>
      <x:c r="I46" s="68" t="n">
        <x:f>IF(AND(B46="Активна",G46&lt;&gt;"Програш"),F46*E46,0)</x:f>
        <x:v>0</x:v>
      </x:c>
      <x:c r="J46" s="68" t="n">
        <x:f>IF(AND(B46="Активна",G46="Виграш"),F46*E46,0)</x:f>
        <x:v>0</x:v>
      </x:c>
    </x:row>
    <x:row r="47">
      <x:c r="A47" t="n">
        <x:v>46</x:v>
      </x:c>
      <x:c r="B47" t="str">
        <x:f>IF(AND(C47='Калькулятор'!$B$6,'Калькулятор'!$D$14="Так",'Калькулятор'!$D$15="Так",'Калькулятор'!$D$16="Так",'Калькулятор'!$D$18="Так"),"Активна","")</x:f>
      </x:c>
      <x:c r="C47" t="n">
        <x:v>4</x:v>
      </x:c>
      <x:c r="D47" t="str">
        <x:v>2+3+4+6</x:v>
      </x:c>
      <x:c r="E47" s="66" t="str">
        <x:f>IF(B47="Активна",'Калькулятор'!$C$14*'Калькулятор'!$C$15*'Калькулятор'!$C$16*'Калькулятор'!$C$18,"")</x:f>
      </x:c>
      <x:c r="F47" s="68" t="n">
        <x:f>IF(B47="Активна",'Калькулятор'!$B$9,0)</x:f>
        <x:v>0</x:v>
      </x:c>
      <x:c r="G47" t="str">
        <x:f>IF(B47&lt;&gt;"Активна","",IF(AND('Калькулятор'!$E$14="Виграш",'Калькулятор'!$E$15="Виграш",'Калькулятор'!$E$16="Виграш",'Калькулятор'!$E$18="Виграш"),"Виграш",IF(AND('Калькулятор'!$E$14&lt;&gt;"Програш",'Калькулятор'!$E$15&lt;&gt;"Програш",'Калькулятор'!$E$16&lt;&gt;"Програш",'Калькулятор'!$E$18&lt;&gt;"Програш"),"Очікується","Програш")))</x:f>
      </x:c>
      <x:c r="H47" s="68" t="n">
        <x:f>IF(B47="Активна",F47*E47,0)</x:f>
        <x:v>0</x:v>
      </x:c>
      <x:c r="I47" s="68" t="n">
        <x:f>IF(AND(B47="Активна",G47&lt;&gt;"Програш"),F47*E47,0)</x:f>
        <x:v>0</x:v>
      </x:c>
      <x:c r="J47" s="68" t="n">
        <x:f>IF(AND(B47="Активна",G47="Виграш"),F47*E47,0)</x:f>
        <x:v>0</x:v>
      </x:c>
    </x:row>
    <x:row r="48">
      <x:c r="A48" t="n">
        <x:v>47</x:v>
      </x:c>
      <x:c r="B48" t="str">
        <x:f>IF(AND(C48='Калькулятор'!$B$6,'Калькулятор'!$D$13="Так",'Калькулятор'!$D$14="Так",'Калькулятор'!$D$15="Так",'Калькулятор'!$D$16="Так",'Калькулятор'!$D$18="Так"),"Активна","")</x:f>
      </x:c>
      <x:c r="C48" t="n">
        <x:v>5</x:v>
      </x:c>
      <x:c r="D48" t="str">
        <x:v>1+2+3+4+6</x:v>
      </x:c>
      <x:c r="E48" s="66" t="str">
        <x:f>IF(B48="Активна",'Калькулятор'!$C$13*'Калькулятор'!$C$14*'Калькулятор'!$C$15*'Калькулятор'!$C$16*'Калькулятор'!$C$18,"")</x:f>
      </x:c>
      <x:c r="F48" s="68" t="n">
        <x:f>IF(B48="Активна",'Калькулятор'!$B$9,0)</x:f>
        <x:v>0</x:v>
      </x:c>
      <x:c r="G48" t="str">
        <x:f>IF(B48&lt;&gt;"Активна","",IF(AND('Калькулятор'!$E$13="Виграш",'Калькулятор'!$E$14="Виграш",'Калькулятор'!$E$15="Виграш",'Калькулятор'!$E$16="Виграш",'Калькулятор'!$E$18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$18&lt;&gt;"Програш"),"Очікується","Програш")))</x:f>
      </x:c>
      <x:c r="H48" s="68" t="n">
        <x:f>IF(B48="Активна",F48*E48,0)</x:f>
        <x:v>0</x:v>
      </x:c>
      <x:c r="I48" s="68" t="n">
        <x:f>IF(AND(B48="Активна",G48&lt;&gt;"Програш"),F48*E48,0)</x:f>
        <x:v>0</x:v>
      </x:c>
      <x:c r="J48" s="68" t="n">
        <x:f>IF(AND(B48="Активна",G48="Виграш"),F48*E48,0)</x:f>
        <x:v>0</x:v>
      </x:c>
    </x:row>
    <x:row r="49">
      <x:c r="A49" t="n">
        <x:v>48</x:v>
      </x:c>
      <x:c r="B49" t="str">
        <x:f>IF(AND(C49='Калькулятор'!$B$6,'Калькулятор'!$D$17="Так",'Калькулятор'!$D$18="Так"),"Активна","")</x:f>
        <x:v>Активна</x:v>
      </x:c>
      <x:c r="C49" t="n">
        <x:v>2</x:v>
      </x:c>
      <x:c r="D49" t="str">
        <x:v>5+6</x:v>
      </x:c>
      <x:c r="E49" s="66" t="n">
        <x:f>IF(B49="Активна",'Калькулятор'!$C$17*'Калькулятор'!$C$18,"")</x:f>
        <x:v>2.25</x:v>
      </x:c>
      <x:c r="F49" s="68" t="n">
        <x:f>IF(B49="Активна",'Калькулятор'!$B$9,0)</x:f>
        <x:v>4</x:v>
      </x:c>
      <x:c r="G49" t="str">
        <x:f>IF(B49&lt;&gt;"Активна","",IF(AND('Калькулятор'!$E$17="Виграш",'Калькулятор'!$E$18="Виграш"),"Виграш",IF(AND('Калькулятор'!$E$17&lt;&gt;"Програш",'Калькулятор'!$E$18&lt;&gt;"Програш"),"Очікується","Програш")))</x:f>
        <x:v>Очікується</x:v>
      </x:c>
      <x:c r="H49" s="68" t="n">
        <x:f>IF(B49="Активна",F49*E49,0)</x:f>
        <x:v>9</x:v>
      </x:c>
      <x:c r="I49" s="68" t="n">
        <x:f>IF(AND(B49="Активна",G49&lt;&gt;"Програш"),F49*E49,0)</x:f>
        <x:v>9</x:v>
      </x:c>
      <x:c r="J49" s="68" t="n">
        <x:f>IF(AND(B49="Активна",G49="Виграш"),F49*E49,0)</x:f>
        <x:v>0</x:v>
      </x:c>
    </x:row>
    <x:row r="50">
      <x:c r="A50" t="n">
        <x:v>49</x:v>
      </x:c>
      <x:c r="B50" t="str">
        <x:f>IF(AND(C50='Калькулятор'!$B$6,'Калькулятор'!$D$13="Так",'Калькулятор'!$D$17="Так",'Калькулятор'!$D$18="Так"),"Активна","")</x:f>
      </x:c>
      <x:c r="C50" t="n">
        <x:v>3</x:v>
      </x:c>
      <x:c r="D50" t="str">
        <x:v>1+5+6</x:v>
      </x:c>
      <x:c r="E50" s="66" t="str">
        <x:f>IF(B50="Активна",'Калькулятор'!$C$13*'Калькулятор'!$C$17*'Калькулятор'!$C$18,"")</x:f>
      </x:c>
      <x:c r="F50" s="68" t="n">
        <x:f>IF(B50="Активна",'Калькулятор'!$B$9,0)</x:f>
        <x:v>0</x:v>
      </x:c>
      <x:c r="G50" t="str">
        <x:f>IF(B50&lt;&gt;"Активна","",IF(AND('Калькулятор'!$E$13="Виграш",'Калькулятор'!$E$17="Виграш",'Калькулятор'!$E$18="Виграш"),"Виграш",IF(AND('Калькулятор'!$E$13&lt;&gt;"Програш",'Калькулятор'!$E$17&lt;&gt;"Програш",'Калькулятор'!$E$18&lt;&gt;"Програш"),"Очікується","Програш")))</x:f>
      </x:c>
      <x:c r="H50" s="68" t="n">
        <x:f>IF(B50="Активна",F50*E50,0)</x:f>
        <x:v>0</x:v>
      </x:c>
      <x:c r="I50" s="68" t="n">
        <x:f>IF(AND(B50="Активна",G50&lt;&gt;"Програш"),F50*E50,0)</x:f>
        <x:v>0</x:v>
      </x:c>
      <x:c r="J50" s="68" t="n">
        <x:f>IF(AND(B50="Активна",G50="Виграш"),F50*E50,0)</x:f>
        <x:v>0</x:v>
      </x:c>
    </x:row>
    <x:row r="51">
      <x:c r="A51" t="n">
        <x:v>50</x:v>
      </x:c>
      <x:c r="B51" t="str">
        <x:f>IF(AND(C51='Калькулятор'!$B$6,'Калькулятор'!$D$14="Так",'Калькулятор'!$D$17="Так",'Калькулятор'!$D$18="Так"),"Активна","")</x:f>
      </x:c>
      <x:c r="C51" t="n">
        <x:v>3</x:v>
      </x:c>
      <x:c r="D51" t="str">
        <x:v>2+5+6</x:v>
      </x:c>
      <x:c r="E51" s="66" t="str">
        <x:f>IF(B51="Активна",'Калькулятор'!$C$14*'Калькулятор'!$C$17*'Калькулятор'!$C$18,"")</x:f>
      </x:c>
      <x:c r="F51" s="68" t="n">
        <x:f>IF(B51="Активна",'Калькулятор'!$B$9,0)</x:f>
        <x:v>0</x:v>
      </x:c>
      <x:c r="G51" t="str">
        <x:f>IF(B51&lt;&gt;"Активна","",IF(AND('Калькулятор'!$E$14="Виграш",'Калькулятор'!$E$17="Виграш",'Калькулятор'!$E$18="Виграш"),"Виграш",IF(AND('Калькулятор'!$E$14&lt;&gt;"Програш",'Калькулятор'!$E$17&lt;&gt;"Програш",'Калькулятор'!$E$18&lt;&gt;"Програш"),"Очікується","Програш")))</x:f>
      </x:c>
      <x:c r="H51" s="68" t="n">
        <x:f>IF(B51="Активна",F51*E51,0)</x:f>
        <x:v>0</x:v>
      </x:c>
      <x:c r="I51" s="68" t="n">
        <x:f>IF(AND(B51="Активна",G51&lt;&gt;"Програш"),F51*E51,0)</x:f>
        <x:v>0</x:v>
      </x:c>
      <x:c r="J51" s="68" t="n">
        <x:f>IF(AND(B51="Активна",G51="Виграш"),F51*E51,0)</x:f>
        <x:v>0</x:v>
      </x:c>
    </x:row>
    <x:row r="52">
      <x:c r="A52" t="n">
        <x:v>51</x:v>
      </x:c>
      <x:c r="B52" t="str">
        <x:f>IF(AND(C52='Калькулятор'!$B$6,'Калькулятор'!$D$13="Так",'Калькулятор'!$D$14="Так",'Калькулятор'!$D$17="Так",'Калькулятор'!$D$18="Так"),"Активна","")</x:f>
      </x:c>
      <x:c r="C52" t="n">
        <x:v>4</x:v>
      </x:c>
      <x:c r="D52" t="str">
        <x:v>1+2+5+6</x:v>
      </x:c>
      <x:c r="E52" s="66" t="str">
        <x:f>IF(B52="Активна",'Калькулятор'!$C$13*'Калькулятор'!$C$14*'Калькулятор'!$C$17*'Калькулятор'!$C$18,"")</x:f>
      </x:c>
      <x:c r="F52" s="68" t="n">
        <x:f>IF(B52="Активна",'Калькулятор'!$B$9,0)</x:f>
        <x:v>0</x:v>
      </x:c>
      <x:c r="G52" t="str">
        <x:f>IF(B52&lt;&gt;"Активна","",IF(AND('Калькулятор'!$E$13="Виграш",'Калькулятор'!$E$14="Виграш",'Калькулятор'!$E$17="Виграш",'Калькулятор'!$E$18="Виграш"),"Виграш",IF(AND('Калькулятор'!$E$13&lt;&gt;"Програш",'Калькулятор'!$E$14&lt;&gt;"Програш",'Калькулятор'!$E$17&lt;&gt;"Програш",'Калькулятор'!$E$18&lt;&gt;"Програш"),"Очікується","Програш")))</x:f>
      </x:c>
      <x:c r="H52" s="68" t="n">
        <x:f>IF(B52="Активна",F52*E52,0)</x:f>
        <x:v>0</x:v>
      </x:c>
      <x:c r="I52" s="68" t="n">
        <x:f>IF(AND(B52="Активна",G52&lt;&gt;"Програш"),F52*E52,0)</x:f>
        <x:v>0</x:v>
      </x:c>
      <x:c r="J52" s="68" t="n">
        <x:f>IF(AND(B52="Активна",G52="Виграш"),F52*E52,0)</x:f>
        <x:v>0</x:v>
      </x:c>
    </x:row>
    <x:row r="53">
      <x:c r="A53" t="n">
        <x:v>52</x:v>
      </x:c>
      <x:c r="B53" t="str">
        <x:f>IF(AND(C53='Калькулятор'!$B$6,'Калькулятор'!$D$15="Так",'Калькулятор'!$D$17="Так",'Калькулятор'!$D$18="Так"),"Активна","")</x:f>
      </x:c>
      <x:c r="C53" t="n">
        <x:v>3</x:v>
      </x:c>
      <x:c r="D53" t="str">
        <x:v>3+5+6</x:v>
      </x:c>
      <x:c r="E53" s="66" t="str">
        <x:f>IF(B53="Активна",'Калькулятор'!$C$15*'Калькулятор'!$C$17*'Калькулятор'!$C$18,"")</x:f>
      </x:c>
      <x:c r="F53" s="68" t="n">
        <x:f>IF(B53="Активна",'Калькулятор'!$B$9,0)</x:f>
        <x:v>0</x:v>
      </x:c>
      <x:c r="G53" t="str">
        <x:f>IF(B53&lt;&gt;"Активна","",IF(AND('Калькулятор'!$E$15="Виграш",'Калькулятор'!$E$17="Виграш",'Калькулятор'!$E$18="Виграш"),"Виграш",IF(AND('Калькулятор'!$E$15&lt;&gt;"Програш",'Калькулятор'!$E$17&lt;&gt;"Програш",'Калькулятор'!$E$18&lt;&gt;"Програш"),"Очікується","Програш")))</x:f>
      </x:c>
      <x:c r="H53" s="68" t="n">
        <x:f>IF(B53="Активна",F53*E53,0)</x:f>
        <x:v>0</x:v>
      </x:c>
      <x:c r="I53" s="68" t="n">
        <x:f>IF(AND(B53="Активна",G53&lt;&gt;"Програш"),F53*E53,0)</x:f>
        <x:v>0</x:v>
      </x:c>
      <x:c r="J53" s="68" t="n">
        <x:f>IF(AND(B53="Активна",G53="Виграш"),F53*E53,0)</x:f>
        <x:v>0</x:v>
      </x:c>
    </x:row>
    <x:row r="54">
      <x:c r="A54" t="n">
        <x:v>53</x:v>
      </x:c>
      <x:c r="B54" t="str">
        <x:f>IF(AND(C54='Калькулятор'!$B$6,'Калькулятор'!$D$13="Так",'Калькулятор'!$D$15="Так",'Калькулятор'!$D$17="Так",'Калькулятор'!$D$18="Так"),"Активна","")</x:f>
      </x:c>
      <x:c r="C54" t="n">
        <x:v>4</x:v>
      </x:c>
      <x:c r="D54" t="str">
        <x:v>1+3+5+6</x:v>
      </x:c>
      <x:c r="E54" s="66" t="str">
        <x:f>IF(B54="Активна",'Калькулятор'!$C$13*'Калькулятор'!$C$15*'Калькулятор'!$C$17*'Калькулятор'!$C$18,"")</x:f>
      </x:c>
      <x:c r="F54" s="68" t="n">
        <x:f>IF(B54="Активна",'Калькулятор'!$B$9,0)</x:f>
        <x:v>0</x:v>
      </x:c>
      <x:c r="G54" t="str">
        <x:f>IF(B54&lt;&gt;"Активна","",IF(AND('Калькулятор'!$E$13="Виграш",'Калькулятор'!$E$15="Виграш",'Калькулятор'!$E$17="Виграш",'Калькулятор'!$E$18="Виграш"),"Виграш",IF(AND('Калькулятор'!$E$13&lt;&gt;"Програш",'Калькулятор'!$E$15&lt;&gt;"Програш",'Калькулятор'!$E$17&lt;&gt;"Програш",'Калькулятор'!$E$18&lt;&gt;"Програш"),"Очікується","Програш")))</x:f>
      </x:c>
      <x:c r="H54" s="68" t="n">
        <x:f>IF(B54="Активна",F54*E54,0)</x:f>
        <x:v>0</x:v>
      </x:c>
      <x:c r="I54" s="68" t="n">
        <x:f>IF(AND(B54="Активна",G54&lt;&gt;"Програш"),F54*E54,0)</x:f>
        <x:v>0</x:v>
      </x:c>
      <x:c r="J54" s="68" t="n">
        <x:f>IF(AND(B54="Активна",G54="Виграш"),F54*E54,0)</x:f>
        <x:v>0</x:v>
      </x:c>
    </x:row>
    <x:row r="55">
      <x:c r="A55" t="n">
        <x:v>54</x:v>
      </x:c>
      <x:c r="B55" t="str">
        <x:f>IF(AND(C55='Калькулятор'!$B$6,'Калькулятор'!$D$14="Так",'Калькулятор'!$D$15="Так",'Калькулятор'!$D$17="Так",'Калькулятор'!$D$18="Так"),"Активна","")</x:f>
      </x:c>
      <x:c r="C55" t="n">
        <x:v>4</x:v>
      </x:c>
      <x:c r="D55" t="str">
        <x:v>2+3+5+6</x:v>
      </x:c>
      <x:c r="E55" s="66" t="str">
        <x:f>IF(B55="Активна",'Калькулятор'!$C$14*'Калькулятор'!$C$15*'Калькулятор'!$C$17*'Калькулятор'!$C$18,"")</x:f>
      </x:c>
      <x:c r="F55" s="68" t="n">
        <x:f>IF(B55="Активна",'Калькулятор'!$B$9,0)</x:f>
        <x:v>0</x:v>
      </x:c>
      <x:c r="G55" t="str">
        <x:f>IF(B55&lt;&gt;"Активна","",IF(AND('Калькулятор'!$E$14="Виграш",'Калькулятор'!$E$15="Виграш",'Калькулятор'!$E$17="Виграш",'Калькулятор'!$E$18="Виграш"),"Виграш",IF(AND('Калькулятор'!$E$14&lt;&gt;"Програш",'Калькулятор'!$E$15&lt;&gt;"Програш",'Калькулятор'!$E$17&lt;&gt;"Програш",'Калькулятор'!$E$18&lt;&gt;"Програш"),"Очікується","Програш")))</x:f>
      </x:c>
      <x:c r="H55" s="68" t="n">
        <x:f>IF(B55="Активна",F55*E55,0)</x:f>
        <x:v>0</x:v>
      </x:c>
      <x:c r="I55" s="68" t="n">
        <x:f>IF(AND(B55="Активна",G55&lt;&gt;"Програш"),F55*E55,0)</x:f>
        <x:v>0</x:v>
      </x:c>
      <x:c r="J55" s="68" t="n">
        <x:f>IF(AND(B55="Активна",G55="Виграш"),F55*E55,0)</x:f>
        <x:v>0</x:v>
      </x:c>
    </x:row>
    <x:row r="56">
      <x:c r="A56" t="n">
        <x:v>55</x:v>
      </x:c>
      <x:c r="B56" t="str">
        <x:f>IF(AND(C56='Калькулятор'!$B$6,'Калькулятор'!$D$13="Так",'Калькулятор'!$D$14="Так",'Калькулятор'!$D$15="Так",'Калькулятор'!$D$17="Так",'Калькулятор'!$D$18="Так"),"Активна","")</x:f>
      </x:c>
      <x:c r="C56" t="n">
        <x:v>5</x:v>
      </x:c>
      <x:c r="D56" t="str">
        <x:v>1+2+3+5+6</x:v>
      </x:c>
      <x:c r="E56" s="66" t="str">
        <x:f>IF(B56="Активна",'Калькулятор'!$C$13*'Калькулятор'!$C$14*'Калькулятор'!$C$15*'Калькулятор'!$C$17*'Калькулятор'!$C$18,"")</x:f>
      </x:c>
      <x:c r="F56" s="68" t="n">
        <x:f>IF(B56="Активна",'Калькулятор'!$B$9,0)</x:f>
        <x:v>0</x:v>
      </x:c>
      <x:c r="G56" t="str">
        <x:f>IF(B56&lt;&gt;"Активна","",IF(AND('Калькулятор'!$E$13="Виграш",'Калькулятор'!$E$14="Виграш",'Калькулятор'!$E$15="Виграш",'Калькулятор'!$E$17="Виграш",'Калькулятор'!$E$18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$18&lt;&gt;"Програш"),"Очікується","Програш")))</x:f>
      </x:c>
      <x:c r="H56" s="68" t="n">
        <x:f>IF(B56="Активна",F56*E56,0)</x:f>
        <x:v>0</x:v>
      </x:c>
      <x:c r="I56" s="68" t="n">
        <x:f>IF(AND(B56="Активна",G56&lt;&gt;"Програш"),F56*E56,0)</x:f>
        <x:v>0</x:v>
      </x:c>
      <x:c r="J56" s="68" t="n">
        <x:f>IF(AND(B56="Активна",G56="Виграш"),F56*E56,0)</x:f>
        <x:v>0</x:v>
      </x:c>
    </x:row>
    <x:row r="57">
      <x:c r="A57" t="n">
        <x:v>56</x:v>
      </x:c>
      <x:c r="B57" t="str">
        <x:f>IF(AND(C57='Калькулятор'!$B$6,'Калькулятор'!$D$16="Так",'Калькулятор'!$D$17="Так",'Калькулятор'!$D$18="Так"),"Активна","")</x:f>
      </x:c>
      <x:c r="C57" t="n">
        <x:v>3</x:v>
      </x:c>
      <x:c r="D57" t="str">
        <x:v>4+5+6</x:v>
      </x:c>
      <x:c r="E57" s="66" t="str">
        <x:f>IF(B57="Активна",'Калькулятор'!$C$16*'Калькулятор'!$C$17*'Калькулятор'!$C$18,"")</x:f>
      </x:c>
      <x:c r="F57" s="68" t="n">
        <x:f>IF(B57="Активна",'Калькулятор'!$B$9,0)</x:f>
        <x:v>0</x:v>
      </x:c>
      <x:c r="G57" t="str">
        <x:f>IF(B57&lt;&gt;"Активна","",IF(AND('Калькулятор'!$E$16="Виграш",'Калькулятор'!$E$17="Виграш",'Калькулятор'!$E$18="Виграш"),"Виграш",IF(AND('Калькулятор'!$E$16&lt;&gt;"Програш",'Калькулятор'!$E$17&lt;&gt;"Програш",'Калькулятор'!$E$18&lt;&gt;"Програш"),"Очікується","Програш")))</x:f>
      </x:c>
      <x:c r="H57" s="68" t="n">
        <x:f>IF(B57="Активна",F57*E57,0)</x:f>
        <x:v>0</x:v>
      </x:c>
      <x:c r="I57" s="68" t="n">
        <x:f>IF(AND(B57="Активна",G57&lt;&gt;"Програш"),F57*E57,0)</x:f>
        <x:v>0</x:v>
      </x:c>
      <x:c r="J57" s="68" t="n">
        <x:f>IF(AND(B57="Активна",G57="Виграш"),F57*E57,0)</x:f>
        <x:v>0</x:v>
      </x:c>
    </x:row>
    <x:row r="58">
      <x:c r="A58" t="n">
        <x:v>57</x:v>
      </x:c>
      <x:c r="B58" t="str">
        <x:f>IF(AND(C58='Калькулятор'!$B$6,'Калькулятор'!$D$13="Так",'Калькулятор'!$D$16="Так",'Калькулятор'!$D$17="Так",'Калькулятор'!$D$18="Так"),"Активна","")</x:f>
      </x:c>
      <x:c r="C58" t="n">
        <x:v>4</x:v>
      </x:c>
      <x:c r="D58" t="str">
        <x:v>1+4+5+6</x:v>
      </x:c>
      <x:c r="E58" s="66" t="str">
        <x:f>IF(B58="Активна",'Калькулятор'!$C$13*'Калькулятор'!$C$16*'Калькулятор'!$C$17*'Калькулятор'!$C$18,"")</x:f>
      </x:c>
      <x:c r="F58" s="68" t="n">
        <x:f>IF(B58="Активна",'Калькулятор'!$B$9,0)</x:f>
        <x:v>0</x:v>
      </x:c>
      <x:c r="G58" t="str">
        <x:f>IF(B58&lt;&gt;"Активна","",IF(AND('Калькулятор'!$E$13="Виграш",'Калькулятор'!$E$16="Виграш",'Калькулятор'!$E$17="Виграш",'Калькулятор'!$E$18="Виграш"),"Виграш",IF(AND('Калькулятор'!$E$13&lt;&gt;"Програш",'Калькулятор'!$E$16&lt;&gt;"Програш",'Калькулятор'!$E$17&lt;&gt;"Програш",'Калькулятор'!$E$18&lt;&gt;"Програш"),"Очікується","Програш")))</x:f>
      </x:c>
      <x:c r="H58" s="68" t="n">
        <x:f>IF(B58="Активна",F58*E58,0)</x:f>
        <x:v>0</x:v>
      </x:c>
      <x:c r="I58" s="68" t="n">
        <x:f>IF(AND(B58="Активна",G58&lt;&gt;"Програш"),F58*E58,0)</x:f>
        <x:v>0</x:v>
      </x:c>
      <x:c r="J58" s="68" t="n">
        <x:f>IF(AND(B58="Активна",G58="Виграш"),F58*E58,0)</x:f>
        <x:v>0</x:v>
      </x:c>
    </x:row>
    <x:row r="59">
      <x:c r="A59" t="n">
        <x:v>58</x:v>
      </x:c>
      <x:c r="B59" t="str">
        <x:f>IF(AND(C59='Калькулятор'!$B$6,'Калькулятор'!$D$14="Так",'Калькулятор'!$D$16="Так",'Калькулятор'!$D$17="Так",'Калькулятор'!$D$18="Так"),"Активна","")</x:f>
      </x:c>
      <x:c r="C59" t="n">
        <x:v>4</x:v>
      </x:c>
      <x:c r="D59" t="str">
        <x:v>2+4+5+6</x:v>
      </x:c>
      <x:c r="E59" s="66" t="str">
        <x:f>IF(B59="Активна",'Калькулятор'!$C$14*'Калькулятор'!$C$16*'Калькулятор'!$C$17*'Калькулятор'!$C$18,"")</x:f>
      </x:c>
      <x:c r="F59" s="68" t="n">
        <x:f>IF(B59="Активна",'Калькулятор'!$B$9,0)</x:f>
        <x:v>0</x:v>
      </x:c>
      <x:c r="G59" t="str">
        <x:f>IF(B59&lt;&gt;"Активна","",IF(AND('Калькулятор'!$E$14="Виграш",'Калькулятор'!$E$16="Виграш",'Калькулятор'!$E$17="Виграш",'Калькулятор'!$E$18="Виграш"),"Виграш",IF(AND('Калькулятор'!$E$14&lt;&gt;"Програш",'Калькулятор'!$E$16&lt;&gt;"Програш",'Калькулятор'!$E$17&lt;&gt;"Програш",'Калькулятор'!$E$18&lt;&gt;"Програш"),"Очікується","Програш")))</x:f>
      </x:c>
      <x:c r="H59" s="68" t="n">
        <x:f>IF(B59="Активна",F59*E59,0)</x:f>
        <x:v>0</x:v>
      </x:c>
      <x:c r="I59" s="68" t="n">
        <x:f>IF(AND(B59="Активна",G59&lt;&gt;"Програш"),F59*E59,0)</x:f>
        <x:v>0</x:v>
      </x:c>
      <x:c r="J59" s="68" t="n">
        <x:f>IF(AND(B59="Активна",G59="Виграш"),F59*E59,0)</x:f>
        <x:v>0</x:v>
      </x:c>
    </x:row>
    <x:row r="60">
      <x:c r="A60" t="n">
        <x:v>59</x:v>
      </x:c>
      <x:c r="B60" t="str">
        <x:f>IF(AND(C60='Калькулятор'!$B$6,'Калькулятор'!$D$13="Так",'Калькулятор'!$D$14="Так",'Калькулятор'!$D$16="Так",'Калькулятор'!$D$17="Так",'Калькулятор'!$D$18="Так"),"Активна","")</x:f>
      </x:c>
      <x:c r="C60" t="n">
        <x:v>5</x:v>
      </x:c>
      <x:c r="D60" t="str">
        <x:v>1+2+4+5+6</x:v>
      </x:c>
      <x:c r="E60" s="66" t="str">
        <x:f>IF(B60="Активна",'Калькулятор'!$C$13*'Калькулятор'!$C$14*'Калькулятор'!$C$16*'Калькулятор'!$C$17*'Калькулятор'!$C$18,"")</x:f>
      </x:c>
      <x:c r="F60" s="68" t="n">
        <x:f>IF(B60="Активна",'Калькулятор'!$B$9,0)</x:f>
        <x:v>0</x:v>
      </x:c>
      <x:c r="G60" t="str">
        <x:f>IF(B60&lt;&gt;"Активна","",IF(AND('Калькулятор'!$E$13="Виграш",'Калькулятор'!$E$14="Виграш",'Калькулятор'!$E$16="Виграш",'Калькулятор'!$E$17="Виграш",'Калькулятор'!$E$18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$18&lt;&gt;"Програш"),"Очікується","Програш")))</x:f>
      </x:c>
      <x:c r="H60" s="68" t="n">
        <x:f>IF(B60="Активна",F60*E60,0)</x:f>
        <x:v>0</x:v>
      </x:c>
      <x:c r="I60" s="68" t="n">
        <x:f>IF(AND(B60="Активна",G60&lt;&gt;"Програш"),F60*E60,0)</x:f>
        <x:v>0</x:v>
      </x:c>
      <x:c r="J60" s="68" t="n">
        <x:f>IF(AND(B60="Активна",G60="Виграш"),F60*E60,0)</x:f>
        <x:v>0</x:v>
      </x:c>
    </x:row>
    <x:row r="61">
      <x:c r="A61" t="n">
        <x:v>60</x:v>
      </x:c>
      <x:c r="B61" t="str">
        <x:f>IF(AND(C61='Калькулятор'!$B$6,'Калькулятор'!$D$15="Так",'Калькулятор'!$D$16="Так",'Калькулятор'!$D$17="Так",'Калькулятор'!$D$18="Так"),"Активна","")</x:f>
      </x:c>
      <x:c r="C61" t="n">
        <x:v>4</x:v>
      </x:c>
      <x:c r="D61" t="str">
        <x:v>3+4+5+6</x:v>
      </x:c>
      <x:c r="E61" s="66" t="str">
        <x:f>IF(B61="Активна",'Калькулятор'!$C$15*'Калькулятор'!$C$16*'Калькулятор'!$C$17*'Калькулятор'!$C$18,"")</x:f>
      </x:c>
      <x:c r="F61" s="68" t="n">
        <x:f>IF(B61="Активна",'Калькулятор'!$B$9,0)</x:f>
        <x:v>0</x:v>
      </x:c>
      <x:c r="G61" t="str">
        <x:f>IF(B61&lt;&gt;"Активна","",IF(AND('Калькулятор'!$E$15="Виграш",'Калькулятор'!$E$16="Виграш",'Калькулятор'!$E$17="Виграш",'Калькулятор'!$E$18="Виграш"),"Виграш",IF(AND('Калькулятор'!$E$15&lt;&gt;"Програш",'Калькулятор'!$E$16&lt;&gt;"Програш",'Калькулятор'!$E$17&lt;&gt;"Програш",'Калькулятор'!$E$18&lt;&gt;"Програш"),"Очікується","Програш")))</x:f>
      </x:c>
      <x:c r="H61" s="68" t="n">
        <x:f>IF(B61="Активна",F61*E61,0)</x:f>
        <x:v>0</x:v>
      </x:c>
      <x:c r="I61" s="68" t="n">
        <x:f>IF(AND(B61="Активна",G61&lt;&gt;"Програш"),F61*E61,0)</x:f>
        <x:v>0</x:v>
      </x:c>
      <x:c r="J61" s="68" t="n">
        <x:f>IF(AND(B61="Активна",G61="Виграш"),F61*E61,0)</x:f>
        <x:v>0</x:v>
      </x:c>
    </x:row>
    <x:row r="62">
      <x:c r="A62" t="n">
        <x:v>61</x:v>
      </x:c>
      <x:c r="B62" t="str">
        <x:f>IF(AND(C62='Калькулятор'!$B$6,'Калькулятор'!$D$13="Так",'Калькулятор'!$D$15="Так",'Калькулятор'!$D$16="Так",'Калькулятор'!$D$17="Так",'Калькулятор'!$D$18="Так"),"Активна","")</x:f>
      </x:c>
      <x:c r="C62" t="n">
        <x:v>5</x:v>
      </x:c>
      <x:c r="D62" t="str">
        <x:v>1+3+4+5+6</x:v>
      </x:c>
      <x:c r="E62" s="66" t="str">
        <x:f>IF(B62="Активна",'Калькулятор'!$C$13*'Калькулятор'!$C$15*'Калькулятор'!$C$16*'Калькулятор'!$C$17*'Калькулятор'!$C$18,"")</x:f>
      </x:c>
      <x:c r="F62" s="68" t="n">
        <x:f>IF(B62="Активна",'Калькулятор'!$B$9,0)</x:f>
        <x:v>0</x:v>
      </x:c>
      <x:c r="G62" t="str">
        <x:f>IF(B62&lt;&gt;"Активна","",IF(AND('Калькулятор'!$E$13="Виграш",'Калькулятор'!$E$15="Виграш",'Калькулятор'!$E$16="Виграш",'Калькулятор'!$E$17="Виграш",'Калькулятор'!$E$18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$18&lt;&gt;"Програш"),"Очікується","Програш")))</x:f>
      </x:c>
      <x:c r="H62" s="68" t="n">
        <x:f>IF(B62="Активна",F62*E62,0)</x:f>
        <x:v>0</x:v>
      </x:c>
      <x:c r="I62" s="68" t="n">
        <x:f>IF(AND(B62="Активна",G62&lt;&gt;"Програш"),F62*E62,0)</x:f>
        <x:v>0</x:v>
      </x:c>
      <x:c r="J62" s="68" t="n">
        <x:f>IF(AND(B62="Активна",G62="Виграш"),F62*E62,0)</x:f>
        <x:v>0</x:v>
      </x:c>
    </x:row>
    <x:row r="63">
      <x:c r="A63" t="n">
        <x:v>62</x:v>
      </x:c>
      <x:c r="B63" t="str">
        <x:f>IF(AND(C63='Калькулятор'!$B$6,'Калькулятор'!$D$14="Так",'Калькулятор'!$D$15="Так",'Калькулятор'!$D$16="Так",'Калькулятор'!$D$17="Так",'Калькулятор'!$D$18="Так"),"Активна","")</x:f>
      </x:c>
      <x:c r="C63" t="n">
        <x:v>5</x:v>
      </x:c>
      <x:c r="D63" t="str">
        <x:v>2+3+4+5+6</x:v>
      </x:c>
      <x:c r="E63" s="66" t="str">
        <x:f>IF(B63="Активна",'Калькулятор'!$C$14*'Калькулятор'!$C$15*'Калькулятор'!$C$16*'Калькулятор'!$C$17*'Калькулятор'!$C$18,"")</x:f>
      </x:c>
      <x:c r="F63" s="68" t="n">
        <x:f>IF(B63="Активна",'Калькулятор'!$B$9,0)</x:f>
        <x:v>0</x:v>
      </x:c>
      <x:c r="G63" t="str">
        <x:f>IF(B63&lt;&gt;"Активна","",IF(AND('Калькулятор'!$E$14="Виграш",'Калькулятор'!$E$15="Виграш",'Калькулятор'!$E$16="Виграш",'Калькулятор'!$E$17="Виграш",'Калькулятор'!$E$18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$18&lt;&gt;"Програш"),"Очікується","Програш")))</x:f>
      </x:c>
      <x:c r="H63" s="68" t="n">
        <x:f>IF(B63="Активна",F63*E63,0)</x:f>
        <x:v>0</x:v>
      </x:c>
      <x:c r="I63" s="68" t="n">
        <x:f>IF(AND(B63="Активна",G63&lt;&gt;"Програш"),F63*E63,0)</x:f>
        <x:v>0</x:v>
      </x:c>
      <x:c r="J63" s="68" t="n">
        <x:f>IF(AND(B63="Активна",G63="Виграш"),F63*E63,0)</x:f>
        <x:v>0</x:v>
      </x:c>
    </x:row>
    <x:row r="64">
      <x:c r="A64" t="n">
        <x:v>63</x:v>
      </x:c>
      <x:c r="B64" t="str">
        <x:f>IF(AND(C64='Калькулятор'!$B$6,'Калькулятор'!$D$13="Так",'Калькулятор'!$D$14="Так",'Калькулятор'!$D$15="Так",'Калькулятор'!$D$16="Так",'Калькулятор'!$D$17="Так",'Калькулятор'!$D$18="Так"),"Активна","")</x:f>
      </x:c>
      <x:c r="C64" t="n">
        <x:v>6</x:v>
      </x:c>
      <x:c r="D64" t="str">
        <x:v>1+2+3+4+5+6</x:v>
      </x:c>
      <x:c r="E64" s="66" t="str">
        <x:f>IF(B64="Активна",'Калькулятор'!$C$13*'Калькулятор'!$C$14*'Калькулятор'!$C$15*'Калькулятор'!$C$16*'Калькулятор'!$C$17*'Калькулятор'!$C$18,"")</x:f>
      </x:c>
      <x:c r="F64" s="68" t="n">
        <x:f>IF(B64="Активна",'Калькулятор'!$B$9,0)</x:f>
        <x:v>0</x:v>
      </x:c>
      <x:c r="G64" t="str">
        <x:f>IF(B64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$18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$18&lt;&gt;"Програш"),"Очікується","Програш")))</x:f>
      </x:c>
      <x:c r="H64" s="68" t="n">
        <x:f>IF(B64="Активна",F64*E64,0)</x:f>
        <x:v>0</x:v>
      </x:c>
      <x:c r="I64" s="68" t="n">
        <x:f>IF(AND(B64="Активна",G64&lt;&gt;"Програш"),F64*E64,0)</x:f>
        <x:v>0</x:v>
      </x:c>
      <x:c r="J64" s="68" t="n">
        <x:f>IF(AND(B64="Активна",G64="Виграш"),F64*E64,0)</x:f>
        <x:v>0</x:v>
      </x:c>
    </x:row>
    <x:row r="65">
      <x:c r="A65" t="n">
        <x:v>64</x:v>
      </x:c>
      <x:c r="B65" t="str">
        <x:f>IF(AND(C65='Калькулятор'!$B$6,'Калькулятор'!$D$19="Так"),"Активна","")</x:f>
      </x:c>
      <x:c r="C65" t="n">
        <x:v>1</x:v>
      </x:c>
      <x:c r="D65" t="str">
        <x:v>7</x:v>
      </x:c>
      <x:c r="E65" s="66" t="str">
        <x:f>IF(B65="Активна",'Калькулятор'!$C$19,"")</x:f>
      </x:c>
      <x:c r="F65" s="68" t="n">
        <x:f>IF(B65="Активна",'Калькулятор'!$B$9,0)</x:f>
        <x:v>0</x:v>
      </x:c>
      <x:c r="G65" t="str">
        <x:f>IF(B65&lt;&gt;"Активна","",IF(AND('Калькулятор'!$E$19="Виграш"),"Виграш",IF(AND('Калькулятор'!$E$19&lt;&gt;"Програш"),"Очікується","Програш")))</x:f>
      </x:c>
      <x:c r="H65" s="68" t="n">
        <x:f>IF(B65="Активна",F65*E65,0)</x:f>
        <x:v>0</x:v>
      </x:c>
      <x:c r="I65" s="68" t="n">
        <x:f>IF(AND(B65="Активна",G65&lt;&gt;"Програш"),F65*E65,0)</x:f>
        <x:v>0</x:v>
      </x:c>
      <x:c r="J65" s="68" t="n">
        <x:f>IF(AND(B65="Активна",G65="Виграш"),F65*E65,0)</x:f>
        <x:v>0</x:v>
      </x:c>
    </x:row>
    <x:row r="66">
      <x:c r="A66" t="n">
        <x:v>65</x:v>
      </x:c>
      <x:c r="B66" t="str">
        <x:f>IF(AND(C66='Калькулятор'!$B$6,'Калькулятор'!$D$13="Так",'Калькулятор'!$D$19="Так"),"Активна","")</x:f>
        <x:v>Активна</x:v>
      </x:c>
      <x:c r="C66" t="n">
        <x:v>2</x:v>
      </x:c>
      <x:c r="D66" t="str">
        <x:v>1+7</x:v>
      </x:c>
      <x:c r="E66" s="66" t="n">
        <x:f>IF(B66="Активна",'Калькулятор'!$C$13*'Калькулятор'!$C$19,"")</x:f>
        <x:v>2.25</x:v>
      </x:c>
      <x:c r="F66" s="68" t="n">
        <x:f>IF(B66="Активна",'Калькулятор'!$B$9,0)</x:f>
        <x:v>4</x:v>
      </x:c>
      <x:c r="G66" t="str">
        <x:f>IF(B66&lt;&gt;"Активна","",IF(AND('Калькулятор'!$E$13="Виграш",'Калькулятор'!$E$19="Виграш"),"Виграш",IF(AND('Калькулятор'!$E$13&lt;&gt;"Програш",'Калькулятор'!$E$19&lt;&gt;"Програш"),"Очікується","Програш")))</x:f>
        <x:v>Очікується</x:v>
      </x:c>
      <x:c r="H66" s="68" t="n">
        <x:f>IF(B66="Активна",F66*E66,0)</x:f>
        <x:v>9</x:v>
      </x:c>
      <x:c r="I66" s="68" t="n">
        <x:f>IF(AND(B66="Активна",G66&lt;&gt;"Програш"),F66*E66,0)</x:f>
        <x:v>9</x:v>
      </x:c>
      <x:c r="J66" s="68" t="n">
        <x:f>IF(AND(B66="Активна",G66="Виграш"),F66*E66,0)</x:f>
        <x:v>0</x:v>
      </x:c>
    </x:row>
    <x:row r="67">
      <x:c r="A67" t="n">
        <x:v>66</x:v>
      </x:c>
      <x:c r="B67" t="str">
        <x:f>IF(AND(C67='Калькулятор'!$B$6,'Калькулятор'!$D$14="Так",'Калькулятор'!$D$19="Так"),"Активна","")</x:f>
        <x:v>Активна</x:v>
      </x:c>
      <x:c r="C67" t="n">
        <x:v>2</x:v>
      </x:c>
      <x:c r="D67" t="str">
        <x:v>2+7</x:v>
      </x:c>
      <x:c r="E67" s="66" t="n">
        <x:f>IF(B67="Активна",'Калькулятор'!$C$14*'Калькулятор'!$C$19,"")</x:f>
        <x:v>2.25</x:v>
      </x:c>
      <x:c r="F67" s="68" t="n">
        <x:f>IF(B67="Активна",'Калькулятор'!$B$9,0)</x:f>
        <x:v>4</x:v>
      </x:c>
      <x:c r="G67" t="str">
        <x:f>IF(B67&lt;&gt;"Активна","",IF(AND('Калькулятор'!$E$14="Виграш",'Калькулятор'!$E$19="Виграш"),"Виграш",IF(AND('Калькулятор'!$E$14&lt;&gt;"Програш",'Калькулятор'!$E$19&lt;&gt;"Програш"),"Очікується","Програш")))</x:f>
        <x:v>Очікується</x:v>
      </x:c>
      <x:c r="H67" s="68" t="n">
        <x:f>IF(B67="Активна",F67*E67,0)</x:f>
        <x:v>9</x:v>
      </x:c>
      <x:c r="I67" s="68" t="n">
        <x:f>IF(AND(B67="Активна",G67&lt;&gt;"Програш"),F67*E67,0)</x:f>
        <x:v>9</x:v>
      </x:c>
      <x:c r="J67" s="68" t="n">
        <x:f>IF(AND(B67="Активна",G67="Виграш"),F67*E67,0)</x:f>
        <x:v>0</x:v>
      </x:c>
    </x:row>
    <x:row r="68">
      <x:c r="A68" t="n">
        <x:v>67</x:v>
      </x:c>
      <x:c r="B68" t="str">
        <x:f>IF(AND(C68='Калькулятор'!$B$6,'Калькулятор'!$D$13="Так",'Калькулятор'!$D$14="Так",'Калькулятор'!$D$19="Так"),"Активна","")</x:f>
      </x:c>
      <x:c r="C68" t="n">
        <x:v>3</x:v>
      </x:c>
      <x:c r="D68" t="str">
        <x:v>1+2+7</x:v>
      </x:c>
      <x:c r="E68" s="66" t="str">
        <x:f>IF(B68="Активна",'Калькулятор'!$C$13*'Калькулятор'!$C$14*'Калькулятор'!$C$19,"")</x:f>
      </x:c>
      <x:c r="F68" s="68" t="n">
        <x:f>IF(B68="Активна",'Калькулятор'!$B$9,0)</x:f>
        <x:v>0</x:v>
      </x:c>
      <x:c r="G68" t="str">
        <x:f>IF(B68&lt;&gt;"Активна","",IF(AND('Калькулятор'!$E$13="Виграш",'Калькулятор'!$E$14="Виграш",'Калькулятор'!$E$19="Виграш"),"Виграш",IF(AND('Калькулятор'!$E$13&lt;&gt;"Програш",'Калькулятор'!$E$14&lt;&gt;"Програш",'Калькулятор'!$E$19&lt;&gt;"Програш"),"Очікується","Програш")))</x:f>
      </x:c>
      <x:c r="H68" s="68" t="n">
        <x:f>IF(B68="Активна",F68*E68,0)</x:f>
        <x:v>0</x:v>
      </x:c>
      <x:c r="I68" s="68" t="n">
        <x:f>IF(AND(B68="Активна",G68&lt;&gt;"Програш"),F68*E68,0)</x:f>
        <x:v>0</x:v>
      </x:c>
      <x:c r="J68" s="68" t="n">
        <x:f>IF(AND(B68="Активна",G68="Виграш"),F68*E68,0)</x:f>
        <x:v>0</x:v>
      </x:c>
    </x:row>
    <x:row r="69">
      <x:c r="A69" t="n">
        <x:v>68</x:v>
      </x:c>
      <x:c r="B69" t="str">
        <x:f>IF(AND(C69='Калькулятор'!$B$6,'Калькулятор'!$D$15="Так",'Калькулятор'!$D$19="Так"),"Активна","")</x:f>
        <x:v>Активна</x:v>
      </x:c>
      <x:c r="C69" t="n">
        <x:v>2</x:v>
      </x:c>
      <x:c r="D69" t="str">
        <x:v>3+7</x:v>
      </x:c>
      <x:c r="E69" s="66" t="n">
        <x:f>IF(B69="Активна",'Калькулятор'!$C$15*'Калькулятор'!$C$19,"")</x:f>
        <x:v>2.25</x:v>
      </x:c>
      <x:c r="F69" s="68" t="n">
        <x:f>IF(B69="Активна",'Калькулятор'!$B$9,0)</x:f>
        <x:v>4</x:v>
      </x:c>
      <x:c r="G69" t="str">
        <x:f>IF(B69&lt;&gt;"Активна","",IF(AND('Калькулятор'!$E$15="Виграш",'Калькулятор'!$E$19="Виграш"),"Виграш",IF(AND('Калькулятор'!$E$15&lt;&gt;"Програш",'Калькулятор'!$E$19&lt;&gt;"Програш"),"Очікується","Програш")))</x:f>
        <x:v>Очікується</x:v>
      </x:c>
      <x:c r="H69" s="68" t="n">
        <x:f>IF(B69="Активна",F69*E69,0)</x:f>
        <x:v>9</x:v>
      </x:c>
      <x:c r="I69" s="68" t="n">
        <x:f>IF(AND(B69="Активна",G69&lt;&gt;"Програш"),F69*E69,0)</x:f>
        <x:v>9</x:v>
      </x:c>
      <x:c r="J69" s="68" t="n">
        <x:f>IF(AND(B69="Активна",G69="Виграш"),F69*E69,0)</x:f>
        <x:v>0</x:v>
      </x:c>
    </x:row>
    <x:row r="70">
      <x:c r="A70" t="n">
        <x:v>69</x:v>
      </x:c>
      <x:c r="B70" t="str">
        <x:f>IF(AND(C70='Калькулятор'!$B$6,'Калькулятор'!$D$13="Так",'Калькулятор'!$D$15="Так",'Калькулятор'!$D$19="Так"),"Активна","")</x:f>
      </x:c>
      <x:c r="C70" t="n">
        <x:v>3</x:v>
      </x:c>
      <x:c r="D70" t="str">
        <x:v>1+3+7</x:v>
      </x:c>
      <x:c r="E70" s="66" t="str">
        <x:f>IF(B70="Активна",'Калькулятор'!$C$13*'Калькулятор'!$C$15*'Калькулятор'!$C$19,"")</x:f>
      </x:c>
      <x:c r="F70" s="68" t="n">
        <x:f>IF(B70="Активна",'Калькулятор'!$B$9,0)</x:f>
        <x:v>0</x:v>
      </x:c>
      <x:c r="G70" t="str">
        <x:f>IF(B70&lt;&gt;"Активна","",IF(AND('Калькулятор'!$E$13="Виграш",'Калькулятор'!$E$15="Виграш",'Калькулятор'!$E$19="Виграш"),"Виграш",IF(AND('Калькулятор'!$E$13&lt;&gt;"Програш",'Калькулятор'!$E$15&lt;&gt;"Програш",'Калькулятор'!$E$19&lt;&gt;"Програш"),"Очікується","Програш")))</x:f>
      </x:c>
      <x:c r="H70" s="68" t="n">
        <x:f>IF(B70="Активна",F70*E70,0)</x:f>
        <x:v>0</x:v>
      </x:c>
      <x:c r="I70" s="68" t="n">
        <x:f>IF(AND(B70="Активна",G70&lt;&gt;"Програш"),F70*E70,0)</x:f>
        <x:v>0</x:v>
      </x:c>
      <x:c r="J70" s="68" t="n">
        <x:f>IF(AND(B70="Активна",G70="Виграш"),F70*E70,0)</x:f>
        <x:v>0</x:v>
      </x:c>
    </x:row>
    <x:row r="71">
      <x:c r="A71" t="n">
        <x:v>70</x:v>
      </x:c>
      <x:c r="B71" t="str">
        <x:f>IF(AND(C71='Калькулятор'!$B$6,'Калькулятор'!$D$14="Так",'Калькулятор'!$D$15="Так",'Калькулятор'!$D$19="Так"),"Активна","")</x:f>
      </x:c>
      <x:c r="C71" t="n">
        <x:v>3</x:v>
      </x:c>
      <x:c r="D71" t="str">
        <x:v>2+3+7</x:v>
      </x:c>
      <x:c r="E71" s="66" t="str">
        <x:f>IF(B71="Активна",'Калькулятор'!$C$14*'Калькулятор'!$C$15*'Калькулятор'!$C$19,"")</x:f>
      </x:c>
      <x:c r="F71" s="68" t="n">
        <x:f>IF(B71="Активна",'Калькулятор'!$B$9,0)</x:f>
        <x:v>0</x:v>
      </x:c>
      <x:c r="G71" t="str">
        <x:f>IF(B71&lt;&gt;"Активна","",IF(AND('Калькулятор'!$E$14="Виграш",'Калькулятор'!$E$15="Виграш",'Калькулятор'!$E$19="Виграш"),"Виграш",IF(AND('Калькулятор'!$E$14&lt;&gt;"Програш",'Калькулятор'!$E$15&lt;&gt;"Програш",'Калькулятор'!$E$19&lt;&gt;"Програш"),"Очікується","Програш")))</x:f>
      </x:c>
      <x:c r="H71" s="68" t="n">
        <x:f>IF(B71="Активна",F71*E71,0)</x:f>
        <x:v>0</x:v>
      </x:c>
      <x:c r="I71" s="68" t="n">
        <x:f>IF(AND(B71="Активна",G71&lt;&gt;"Програш"),F71*E71,0)</x:f>
        <x:v>0</x:v>
      </x:c>
      <x:c r="J71" s="68" t="n">
        <x:f>IF(AND(B71="Активна",G71="Виграш"),F71*E71,0)</x:f>
        <x:v>0</x:v>
      </x:c>
    </x:row>
    <x:row r="72">
      <x:c r="A72" t="n">
        <x:v>71</x:v>
      </x:c>
      <x:c r="B72" t="str">
        <x:f>IF(AND(C72='Калькулятор'!$B$6,'Калькулятор'!$D$13="Так",'Калькулятор'!$D$14="Так",'Калькулятор'!$D$15="Так",'Калькулятор'!$D$19="Так"),"Активна","")</x:f>
      </x:c>
      <x:c r="C72" t="n">
        <x:v>4</x:v>
      </x:c>
      <x:c r="D72" t="str">
        <x:v>1+2+3+7</x:v>
      </x:c>
      <x:c r="E72" s="66" t="str">
        <x:f>IF(B72="Активна",'Калькулятор'!$C$13*'Калькулятор'!$C$14*'Калькулятор'!$C$15*'Калькулятор'!$C$19,"")</x:f>
      </x:c>
      <x:c r="F72" s="68" t="n">
        <x:f>IF(B72="Активна",'Калькулятор'!$B$9,0)</x:f>
        <x:v>0</x:v>
      </x:c>
      <x:c r="G72" t="str">
        <x:f>IF(B72&lt;&gt;"Активна","",IF(AND('Калькулятор'!$E$13="Виграш",'Калькулятор'!$E$14="Виграш",'Калькулятор'!$E$15="Виграш",'Калькулятор'!$E$19="Виграш"),"Виграш",IF(AND('Калькулятор'!$E$13&lt;&gt;"Програш",'Калькулятор'!$E$14&lt;&gt;"Програш",'Калькулятор'!$E$15&lt;&gt;"Програш",'Калькулятор'!$E$19&lt;&gt;"Програш"),"Очікується","Програш")))</x:f>
      </x:c>
      <x:c r="H72" s="68" t="n">
        <x:f>IF(B72="Активна",F72*E72,0)</x:f>
        <x:v>0</x:v>
      </x:c>
      <x:c r="I72" s="68" t="n">
        <x:f>IF(AND(B72="Активна",G72&lt;&gt;"Програш"),F72*E72,0)</x:f>
        <x:v>0</x:v>
      </x:c>
      <x:c r="J72" s="68" t="n">
        <x:f>IF(AND(B72="Активна",G72="Виграш"),F72*E72,0)</x:f>
        <x:v>0</x:v>
      </x:c>
    </x:row>
    <x:row r="73">
      <x:c r="A73" t="n">
        <x:v>72</x:v>
      </x:c>
      <x:c r="B73" t="str">
        <x:f>IF(AND(C73='Калькулятор'!$B$6,'Калькулятор'!$D$16="Так",'Калькулятор'!$D$19="Так"),"Активна","")</x:f>
        <x:v>Активна</x:v>
      </x:c>
      <x:c r="C73" t="n">
        <x:v>2</x:v>
      </x:c>
      <x:c r="D73" t="str">
        <x:v>4+7</x:v>
      </x:c>
      <x:c r="E73" s="66" t="n">
        <x:f>IF(B73="Активна",'Калькулятор'!$C$16*'Калькулятор'!$C$19,"")</x:f>
        <x:v>2.25</x:v>
      </x:c>
      <x:c r="F73" s="68" t="n">
        <x:f>IF(B73="Активна",'Калькулятор'!$B$9,0)</x:f>
        <x:v>4</x:v>
      </x:c>
      <x:c r="G73" t="str">
        <x:f>IF(B73&lt;&gt;"Активна","",IF(AND('Калькулятор'!$E$16="Виграш",'Калькулятор'!$E$19="Виграш"),"Виграш",IF(AND('Калькулятор'!$E$16&lt;&gt;"Програш",'Калькулятор'!$E$19&lt;&gt;"Програш"),"Очікується","Програш")))</x:f>
        <x:v>Очікується</x:v>
      </x:c>
      <x:c r="H73" s="68" t="n">
        <x:f>IF(B73="Активна",F73*E73,0)</x:f>
        <x:v>9</x:v>
      </x:c>
      <x:c r="I73" s="68" t="n">
        <x:f>IF(AND(B73="Активна",G73&lt;&gt;"Програш"),F73*E73,0)</x:f>
        <x:v>9</x:v>
      </x:c>
      <x:c r="J73" s="68" t="n">
        <x:f>IF(AND(B73="Активна",G73="Виграш"),F73*E73,0)</x:f>
        <x:v>0</x:v>
      </x:c>
    </x:row>
    <x:row r="74">
      <x:c r="A74" t="n">
        <x:v>73</x:v>
      </x:c>
      <x:c r="B74" t="str">
        <x:f>IF(AND(C74='Калькулятор'!$B$6,'Калькулятор'!$D$13="Так",'Калькулятор'!$D$16="Так",'Калькулятор'!$D$19="Так"),"Активна","")</x:f>
      </x:c>
      <x:c r="C74" t="n">
        <x:v>3</x:v>
      </x:c>
      <x:c r="D74" t="str">
        <x:v>1+4+7</x:v>
      </x:c>
      <x:c r="E74" s="66" t="str">
        <x:f>IF(B74="Активна",'Калькулятор'!$C$13*'Калькулятор'!$C$16*'Калькулятор'!$C$19,"")</x:f>
      </x:c>
      <x:c r="F74" s="68" t="n">
        <x:f>IF(B74="Активна",'Калькулятор'!$B$9,0)</x:f>
        <x:v>0</x:v>
      </x:c>
      <x:c r="G74" t="str">
        <x:f>IF(B74&lt;&gt;"Активна","",IF(AND('Калькулятор'!$E$13="Виграш",'Калькулятор'!$E$16="Виграш",'Калькулятор'!$E$19="Виграш"),"Виграш",IF(AND('Калькулятор'!$E$13&lt;&gt;"Програш",'Калькулятор'!$E$16&lt;&gt;"Програш",'Калькулятор'!$E$19&lt;&gt;"Програш"),"Очікується","Програш")))</x:f>
      </x:c>
      <x:c r="H74" s="68" t="n">
        <x:f>IF(B74="Активна",F74*E74,0)</x:f>
        <x:v>0</x:v>
      </x:c>
      <x:c r="I74" s="68" t="n">
        <x:f>IF(AND(B74="Активна",G74&lt;&gt;"Програш"),F74*E74,0)</x:f>
        <x:v>0</x:v>
      </x:c>
      <x:c r="J74" s="68" t="n">
        <x:f>IF(AND(B74="Активна",G74="Виграш"),F74*E74,0)</x:f>
        <x:v>0</x:v>
      </x:c>
    </x:row>
    <x:row r="75">
      <x:c r="A75" t="n">
        <x:v>74</x:v>
      </x:c>
      <x:c r="B75" t="str">
        <x:f>IF(AND(C75='Калькулятор'!$B$6,'Калькулятор'!$D$14="Так",'Калькулятор'!$D$16="Так",'Калькулятор'!$D$19="Так"),"Активна","")</x:f>
      </x:c>
      <x:c r="C75" t="n">
        <x:v>3</x:v>
      </x:c>
      <x:c r="D75" t="str">
        <x:v>2+4+7</x:v>
      </x:c>
      <x:c r="E75" s="66" t="str">
        <x:f>IF(B75="Активна",'Калькулятор'!$C$14*'Калькулятор'!$C$16*'Калькулятор'!$C$19,"")</x:f>
      </x:c>
      <x:c r="F75" s="68" t="n">
        <x:f>IF(B75="Активна",'Калькулятор'!$B$9,0)</x:f>
        <x:v>0</x:v>
      </x:c>
      <x:c r="G75" t="str">
        <x:f>IF(B75&lt;&gt;"Активна","",IF(AND('Калькулятор'!$E$14="Виграш",'Калькулятор'!$E$16="Виграш",'Калькулятор'!$E$19="Виграш"),"Виграш",IF(AND('Калькулятор'!$E$14&lt;&gt;"Програш",'Калькулятор'!$E$16&lt;&gt;"Програш",'Калькулятор'!$E$19&lt;&gt;"Програш"),"Очікується","Програш")))</x:f>
      </x:c>
      <x:c r="H75" s="68" t="n">
        <x:f>IF(B75="Активна",F75*E75,0)</x:f>
        <x:v>0</x:v>
      </x:c>
      <x:c r="I75" s="68" t="n">
        <x:f>IF(AND(B75="Активна",G75&lt;&gt;"Програш"),F75*E75,0)</x:f>
        <x:v>0</x:v>
      </x:c>
      <x:c r="J75" s="68" t="n">
        <x:f>IF(AND(B75="Активна",G75="Виграш"),F75*E75,0)</x:f>
        <x:v>0</x:v>
      </x:c>
    </x:row>
    <x:row r="76">
      <x:c r="A76" t="n">
        <x:v>75</x:v>
      </x:c>
      <x:c r="B76" t="str">
        <x:f>IF(AND(C76='Калькулятор'!$B$6,'Калькулятор'!$D$13="Так",'Калькулятор'!$D$14="Так",'Калькулятор'!$D$16="Так",'Калькулятор'!$D$19="Так"),"Активна","")</x:f>
      </x:c>
      <x:c r="C76" t="n">
        <x:v>4</x:v>
      </x:c>
      <x:c r="D76" t="str">
        <x:v>1+2+4+7</x:v>
      </x:c>
      <x:c r="E76" s="66" t="str">
        <x:f>IF(B76="Активна",'Калькулятор'!$C$13*'Калькулятор'!$C$14*'Калькулятор'!$C$16*'Калькулятор'!$C$19,"")</x:f>
      </x:c>
      <x:c r="F76" s="68" t="n">
        <x:f>IF(B76="Активна",'Калькулятор'!$B$9,0)</x:f>
        <x:v>0</x:v>
      </x:c>
      <x:c r="G76" t="str">
        <x:f>IF(B76&lt;&gt;"Активна","",IF(AND('Калькулятор'!$E$13="Виграш",'Калькулятор'!$E$14="Виграш",'Калькулятор'!$E$16="Виграш",'Калькулятор'!$E$19="Виграш"),"Виграш",IF(AND('Калькулятор'!$E$13&lt;&gt;"Програш",'Калькулятор'!$E$14&lt;&gt;"Програш",'Калькулятор'!$E$16&lt;&gt;"Програш",'Калькулятор'!$E$19&lt;&gt;"Програш"),"Очікується","Програш")))</x:f>
      </x:c>
      <x:c r="H76" s="68" t="n">
        <x:f>IF(B76="Активна",F76*E76,0)</x:f>
        <x:v>0</x:v>
      </x:c>
      <x:c r="I76" s="68" t="n">
        <x:f>IF(AND(B76="Активна",G76&lt;&gt;"Програш"),F76*E76,0)</x:f>
        <x:v>0</x:v>
      </x:c>
      <x:c r="J76" s="68" t="n">
        <x:f>IF(AND(B76="Активна",G76="Виграш"),F76*E76,0)</x:f>
        <x:v>0</x:v>
      </x:c>
    </x:row>
    <x:row r="77">
      <x:c r="A77" t="n">
        <x:v>76</x:v>
      </x:c>
      <x:c r="B77" t="str">
        <x:f>IF(AND(C77='Калькулятор'!$B$6,'Калькулятор'!$D$15="Так",'Калькулятор'!$D$16="Так",'Калькулятор'!$D$19="Так"),"Активна","")</x:f>
      </x:c>
      <x:c r="C77" t="n">
        <x:v>3</x:v>
      </x:c>
      <x:c r="D77" t="str">
        <x:v>3+4+7</x:v>
      </x:c>
      <x:c r="E77" s="66" t="str">
        <x:f>IF(B77="Активна",'Калькулятор'!$C$15*'Калькулятор'!$C$16*'Калькулятор'!$C$19,"")</x:f>
      </x:c>
      <x:c r="F77" s="68" t="n">
        <x:f>IF(B77="Активна",'Калькулятор'!$B$9,0)</x:f>
        <x:v>0</x:v>
      </x:c>
      <x:c r="G77" t="str">
        <x:f>IF(B77&lt;&gt;"Активна","",IF(AND('Калькулятор'!$E$15="Виграш",'Калькулятор'!$E$16="Виграш",'Калькулятор'!$E$19="Виграш"),"Виграш",IF(AND('Калькулятор'!$E$15&lt;&gt;"Програш",'Калькулятор'!$E$16&lt;&gt;"Програш",'Калькулятор'!$E$19&lt;&gt;"Програш"),"Очікується","Програш")))</x:f>
      </x:c>
      <x:c r="H77" s="68" t="n">
        <x:f>IF(B77="Активна",F77*E77,0)</x:f>
        <x:v>0</x:v>
      </x:c>
      <x:c r="I77" s="68" t="n">
        <x:f>IF(AND(B77="Активна",G77&lt;&gt;"Програш"),F77*E77,0)</x:f>
        <x:v>0</x:v>
      </x:c>
      <x:c r="J77" s="68" t="n">
        <x:f>IF(AND(B77="Активна",G77="Виграш"),F77*E77,0)</x:f>
        <x:v>0</x:v>
      </x:c>
    </x:row>
    <x:row r="78">
      <x:c r="A78" t="n">
        <x:v>77</x:v>
      </x:c>
      <x:c r="B78" t="str">
        <x:f>IF(AND(C78='Калькулятор'!$B$6,'Калькулятор'!$D$13="Так",'Калькулятор'!$D$15="Так",'Калькулятор'!$D$16="Так",'Калькулятор'!$D$19="Так"),"Активна","")</x:f>
      </x:c>
      <x:c r="C78" t="n">
        <x:v>4</x:v>
      </x:c>
      <x:c r="D78" t="str">
        <x:v>1+3+4+7</x:v>
      </x:c>
      <x:c r="E78" s="66" t="str">
        <x:f>IF(B78="Активна",'Калькулятор'!$C$13*'Калькулятор'!$C$15*'Калькулятор'!$C$16*'Калькулятор'!$C$19,"")</x:f>
      </x:c>
      <x:c r="F78" s="68" t="n">
        <x:f>IF(B78="Активна",'Калькулятор'!$B$9,0)</x:f>
        <x:v>0</x:v>
      </x:c>
      <x:c r="G78" t="str">
        <x:f>IF(B78&lt;&gt;"Активна","",IF(AND('Калькулятор'!$E$13="Виграш",'Калькулятор'!$E$15="Виграш",'Калькулятор'!$E$16="Виграш",'Калькулятор'!$E$19="Виграш"),"Виграш",IF(AND('Калькулятор'!$E$13&lt;&gt;"Програш",'Калькулятор'!$E$15&lt;&gt;"Програш",'Калькулятор'!$E$16&lt;&gt;"Програш",'Калькулятор'!$E$19&lt;&gt;"Програш"),"Очікується","Програш")))</x:f>
      </x:c>
      <x:c r="H78" s="68" t="n">
        <x:f>IF(B78="Активна",F78*E78,0)</x:f>
        <x:v>0</x:v>
      </x:c>
      <x:c r="I78" s="68" t="n">
        <x:f>IF(AND(B78="Активна",G78&lt;&gt;"Програш"),F78*E78,0)</x:f>
        <x:v>0</x:v>
      </x:c>
      <x:c r="J78" s="68" t="n">
        <x:f>IF(AND(B78="Активна",G78="Виграш"),F78*E78,0)</x:f>
        <x:v>0</x:v>
      </x:c>
    </x:row>
    <x:row r="79">
      <x:c r="A79" t="n">
        <x:v>78</x:v>
      </x:c>
      <x:c r="B79" t="str">
        <x:f>IF(AND(C79='Калькулятор'!$B$6,'Калькулятор'!$D$14="Так",'Калькулятор'!$D$15="Так",'Калькулятор'!$D$16="Так",'Калькулятор'!$D$19="Так"),"Активна","")</x:f>
      </x:c>
      <x:c r="C79" t="n">
        <x:v>4</x:v>
      </x:c>
      <x:c r="D79" t="str">
        <x:v>2+3+4+7</x:v>
      </x:c>
      <x:c r="E79" s="66" t="str">
        <x:f>IF(B79="Активна",'Калькулятор'!$C$14*'Калькулятор'!$C$15*'Калькулятор'!$C$16*'Калькулятор'!$C$19,"")</x:f>
      </x:c>
      <x:c r="F79" s="68" t="n">
        <x:f>IF(B79="Активна",'Калькулятор'!$B$9,0)</x:f>
        <x:v>0</x:v>
      </x:c>
      <x:c r="G79" t="str">
        <x:f>IF(B79&lt;&gt;"Активна","",IF(AND('Калькулятор'!$E$14="Виграш",'Калькулятор'!$E$15="Виграш",'Калькулятор'!$E$16="Виграш",'Калькулятор'!$E$19="Виграш"),"Виграш",IF(AND('Калькулятор'!$E$14&lt;&gt;"Програш",'Калькулятор'!$E$15&lt;&gt;"Програш",'Калькулятор'!$E$16&lt;&gt;"Програш",'Калькулятор'!$E$19&lt;&gt;"Програш"),"Очікується","Програш")))</x:f>
      </x:c>
      <x:c r="H79" s="68" t="n">
        <x:f>IF(B79="Активна",F79*E79,0)</x:f>
        <x:v>0</x:v>
      </x:c>
      <x:c r="I79" s="68" t="n">
        <x:f>IF(AND(B79="Активна",G79&lt;&gt;"Програш"),F79*E79,0)</x:f>
        <x:v>0</x:v>
      </x:c>
      <x:c r="J79" s="68" t="n">
        <x:f>IF(AND(B79="Активна",G79="Виграш"),F79*E79,0)</x:f>
        <x:v>0</x:v>
      </x:c>
    </x:row>
    <x:row r="80">
      <x:c r="A80" t="n">
        <x:v>79</x:v>
      </x:c>
      <x:c r="B80" t="str">
        <x:f>IF(AND(C80='Калькулятор'!$B$6,'Калькулятор'!$D$13="Так",'Калькулятор'!$D$14="Так",'Калькулятор'!$D$15="Так",'Калькулятор'!$D$16="Так",'Калькулятор'!$D$19="Так"),"Активна","")</x:f>
      </x:c>
      <x:c r="C80" t="n">
        <x:v>5</x:v>
      </x:c>
      <x:c r="D80" t="str">
        <x:v>1+2+3+4+7</x:v>
      </x:c>
      <x:c r="E80" s="66" t="str">
        <x:f>IF(B80="Активна",'Калькулятор'!$C$13*'Калькулятор'!$C$14*'Калькулятор'!$C$15*'Калькулятор'!$C$16*'Калькулятор'!$C$19,"")</x:f>
      </x:c>
      <x:c r="F80" s="68" t="n">
        <x:f>IF(B80="Активна",'Калькулятор'!$B$9,0)</x:f>
        <x:v>0</x:v>
      </x:c>
      <x:c r="G80" t="str">
        <x:f>IF(B80&lt;&gt;"Активна","",IF(AND('Калькулятор'!$E$13="Виграш",'Калькулятор'!$E$14="Виграш",'Калькулятор'!$E$15="Виграш",'Калькулятор'!$E$16="Виграш",'Калькулятор'!$E$19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$19&lt;&gt;"Програш"),"Очікується","Програш")))</x:f>
      </x:c>
      <x:c r="H80" s="68" t="n">
        <x:f>IF(B80="Активна",F80*E80,0)</x:f>
        <x:v>0</x:v>
      </x:c>
      <x:c r="I80" s="68" t="n">
        <x:f>IF(AND(B80="Активна",G80&lt;&gt;"Програш"),F80*E80,0)</x:f>
        <x:v>0</x:v>
      </x:c>
      <x:c r="J80" s="68" t="n">
        <x:f>IF(AND(B80="Активна",G80="Виграш"),F80*E80,0)</x:f>
        <x:v>0</x:v>
      </x:c>
    </x:row>
    <x:row r="81">
      <x:c r="A81" t="n">
        <x:v>80</x:v>
      </x:c>
      <x:c r="B81" t="str">
        <x:f>IF(AND(C81='Калькулятор'!$B$6,'Калькулятор'!$D$17="Так",'Калькулятор'!$D$19="Так"),"Активна","")</x:f>
        <x:v>Активна</x:v>
      </x:c>
      <x:c r="C81" t="n">
        <x:v>2</x:v>
      </x:c>
      <x:c r="D81" t="str">
        <x:v>5+7</x:v>
      </x:c>
      <x:c r="E81" s="66" t="n">
        <x:f>IF(B81="Активна",'Калькулятор'!$C$17*'Калькулятор'!$C$19,"")</x:f>
        <x:v>2.25</x:v>
      </x:c>
      <x:c r="F81" s="68" t="n">
        <x:f>IF(B81="Активна",'Калькулятор'!$B$9,0)</x:f>
        <x:v>4</x:v>
      </x:c>
      <x:c r="G81" t="str">
        <x:f>IF(B81&lt;&gt;"Активна","",IF(AND('Калькулятор'!$E$17="Виграш",'Калькулятор'!$E$19="Виграш"),"Виграш",IF(AND('Калькулятор'!$E$17&lt;&gt;"Програш",'Калькулятор'!$E$19&lt;&gt;"Програш"),"Очікується","Програш")))</x:f>
        <x:v>Очікується</x:v>
      </x:c>
      <x:c r="H81" s="68" t="n">
        <x:f>IF(B81="Активна",F81*E81,0)</x:f>
        <x:v>9</x:v>
      </x:c>
      <x:c r="I81" s="68" t="n">
        <x:f>IF(AND(B81="Активна",G81&lt;&gt;"Програш"),F81*E81,0)</x:f>
        <x:v>9</x:v>
      </x:c>
      <x:c r="J81" s="68" t="n">
        <x:f>IF(AND(B81="Активна",G81="Виграш"),F81*E81,0)</x:f>
        <x:v>0</x:v>
      </x:c>
    </x:row>
    <x:row r="82">
      <x:c r="A82" t="n">
        <x:v>81</x:v>
      </x:c>
      <x:c r="B82" t="str">
        <x:f>IF(AND(C82='Калькулятор'!$B$6,'Калькулятор'!$D$13="Так",'Калькулятор'!$D$17="Так",'Калькулятор'!$D$19="Так"),"Активна","")</x:f>
      </x:c>
      <x:c r="C82" t="n">
        <x:v>3</x:v>
      </x:c>
      <x:c r="D82" t="str">
        <x:v>1+5+7</x:v>
      </x:c>
      <x:c r="E82" s="66" t="str">
        <x:f>IF(B82="Активна",'Калькулятор'!$C$13*'Калькулятор'!$C$17*'Калькулятор'!$C$19,"")</x:f>
      </x:c>
      <x:c r="F82" s="68" t="n">
        <x:f>IF(B82="Активна",'Калькулятор'!$B$9,0)</x:f>
        <x:v>0</x:v>
      </x:c>
      <x:c r="G82" t="str">
        <x:f>IF(B82&lt;&gt;"Активна","",IF(AND('Калькулятор'!$E$13="Виграш",'Калькулятор'!$E$17="Виграш",'Калькулятор'!$E$19="Виграш"),"Виграш",IF(AND('Калькулятор'!$E$13&lt;&gt;"Програш",'Калькулятор'!$E$17&lt;&gt;"Програш",'Калькулятор'!$E$19&lt;&gt;"Програш"),"Очікується","Програш")))</x:f>
      </x:c>
      <x:c r="H82" s="68" t="n">
        <x:f>IF(B82="Активна",F82*E82,0)</x:f>
        <x:v>0</x:v>
      </x:c>
      <x:c r="I82" s="68" t="n">
        <x:f>IF(AND(B82="Активна",G82&lt;&gt;"Програш"),F82*E82,0)</x:f>
        <x:v>0</x:v>
      </x:c>
      <x:c r="J82" s="68" t="n">
        <x:f>IF(AND(B82="Активна",G82="Виграш"),F82*E82,0)</x:f>
        <x:v>0</x:v>
      </x:c>
    </x:row>
    <x:row r="83">
      <x:c r="A83" t="n">
        <x:v>82</x:v>
      </x:c>
      <x:c r="B83" t="str">
        <x:f>IF(AND(C83='Калькулятор'!$B$6,'Калькулятор'!$D$14="Так",'Калькулятор'!$D$17="Так",'Калькулятор'!$D$19="Так"),"Активна","")</x:f>
      </x:c>
      <x:c r="C83" t="n">
        <x:v>3</x:v>
      </x:c>
      <x:c r="D83" t="str">
        <x:v>2+5+7</x:v>
      </x:c>
      <x:c r="E83" s="66" t="str">
        <x:f>IF(B83="Активна",'Калькулятор'!$C$14*'Калькулятор'!$C$17*'Калькулятор'!$C$19,"")</x:f>
      </x:c>
      <x:c r="F83" s="68" t="n">
        <x:f>IF(B83="Активна",'Калькулятор'!$B$9,0)</x:f>
        <x:v>0</x:v>
      </x:c>
      <x:c r="G83" t="str">
        <x:f>IF(B83&lt;&gt;"Активна","",IF(AND('Калькулятор'!$E$14="Виграш",'Калькулятор'!$E$17="Виграш",'Калькулятор'!$E$19="Виграш"),"Виграш",IF(AND('Калькулятор'!$E$14&lt;&gt;"Програш",'Калькулятор'!$E$17&lt;&gt;"Програш",'Калькулятор'!$E$19&lt;&gt;"Програш"),"Очікується","Програш")))</x:f>
      </x:c>
      <x:c r="H83" s="68" t="n">
        <x:f>IF(B83="Активна",F83*E83,0)</x:f>
        <x:v>0</x:v>
      </x:c>
      <x:c r="I83" s="68" t="n">
        <x:f>IF(AND(B83="Активна",G83&lt;&gt;"Програш"),F83*E83,0)</x:f>
        <x:v>0</x:v>
      </x:c>
      <x:c r="J83" s="68" t="n">
        <x:f>IF(AND(B83="Активна",G83="Виграш"),F83*E83,0)</x:f>
        <x:v>0</x:v>
      </x:c>
    </x:row>
    <x:row r="84">
      <x:c r="A84" t="n">
        <x:v>83</x:v>
      </x:c>
      <x:c r="B84" t="str">
        <x:f>IF(AND(C84='Калькулятор'!$B$6,'Калькулятор'!$D$13="Так",'Калькулятор'!$D$14="Так",'Калькулятор'!$D$17="Так",'Калькулятор'!$D$19="Так"),"Активна","")</x:f>
      </x:c>
      <x:c r="C84" t="n">
        <x:v>4</x:v>
      </x:c>
      <x:c r="D84" t="str">
        <x:v>1+2+5+7</x:v>
      </x:c>
      <x:c r="E84" s="66" t="str">
        <x:f>IF(B84="Активна",'Калькулятор'!$C$13*'Калькулятор'!$C$14*'Калькулятор'!$C$17*'Калькулятор'!$C$19,"")</x:f>
      </x:c>
      <x:c r="F84" s="68" t="n">
        <x:f>IF(B84="Активна",'Калькулятор'!$B$9,0)</x:f>
        <x:v>0</x:v>
      </x:c>
      <x:c r="G84" t="str">
        <x:f>IF(B84&lt;&gt;"Активна","",IF(AND('Калькулятор'!$E$13="Виграш",'Калькулятор'!$E$14="Виграш",'Калькулятор'!$E$17="Виграш",'Калькулятор'!$E$19="Виграш"),"Виграш",IF(AND('Калькулятор'!$E$13&lt;&gt;"Програш",'Калькулятор'!$E$14&lt;&gt;"Програш",'Калькулятор'!$E$17&lt;&gt;"Програш",'Калькулятор'!$E$19&lt;&gt;"Програш"),"Очікується","Програш")))</x:f>
      </x:c>
      <x:c r="H84" s="68" t="n">
        <x:f>IF(B84="Активна",F84*E84,0)</x:f>
        <x:v>0</x:v>
      </x:c>
      <x:c r="I84" s="68" t="n">
        <x:f>IF(AND(B84="Активна",G84&lt;&gt;"Програш"),F84*E84,0)</x:f>
        <x:v>0</x:v>
      </x:c>
      <x:c r="J84" s="68" t="n">
        <x:f>IF(AND(B84="Активна",G84="Виграш"),F84*E84,0)</x:f>
        <x:v>0</x:v>
      </x:c>
    </x:row>
    <x:row r="85">
      <x:c r="A85" t="n">
        <x:v>84</x:v>
      </x:c>
      <x:c r="B85" t="str">
        <x:f>IF(AND(C85='Калькулятор'!$B$6,'Калькулятор'!$D$15="Так",'Калькулятор'!$D$17="Так",'Калькулятор'!$D$19="Так"),"Активна","")</x:f>
      </x:c>
      <x:c r="C85" t="n">
        <x:v>3</x:v>
      </x:c>
      <x:c r="D85" t="str">
        <x:v>3+5+7</x:v>
      </x:c>
      <x:c r="E85" s="66" t="str">
        <x:f>IF(B85="Активна",'Калькулятор'!$C$15*'Калькулятор'!$C$17*'Калькулятор'!$C$19,"")</x:f>
      </x:c>
      <x:c r="F85" s="68" t="n">
        <x:f>IF(B85="Активна",'Калькулятор'!$B$9,0)</x:f>
        <x:v>0</x:v>
      </x:c>
      <x:c r="G85" t="str">
        <x:f>IF(B85&lt;&gt;"Активна","",IF(AND('Калькулятор'!$E$15="Виграш",'Калькулятор'!$E$17="Виграш",'Калькулятор'!$E$19="Виграш"),"Виграш",IF(AND('Калькулятор'!$E$15&lt;&gt;"Програш",'Калькулятор'!$E$17&lt;&gt;"Програш",'Калькулятор'!$E$19&lt;&gt;"Програш"),"Очікується","Програш")))</x:f>
      </x:c>
      <x:c r="H85" s="68" t="n">
        <x:f>IF(B85="Активна",F85*E85,0)</x:f>
        <x:v>0</x:v>
      </x:c>
      <x:c r="I85" s="68" t="n">
        <x:f>IF(AND(B85="Активна",G85&lt;&gt;"Програш"),F85*E85,0)</x:f>
        <x:v>0</x:v>
      </x:c>
      <x:c r="J85" s="68" t="n">
        <x:f>IF(AND(B85="Активна",G85="Виграш"),F85*E85,0)</x:f>
        <x:v>0</x:v>
      </x:c>
    </x:row>
    <x:row r="86">
      <x:c r="A86" t="n">
        <x:v>85</x:v>
      </x:c>
      <x:c r="B86" t="str">
        <x:f>IF(AND(C86='Калькулятор'!$B$6,'Калькулятор'!$D$13="Так",'Калькулятор'!$D$15="Так",'Калькулятор'!$D$17="Так",'Калькулятор'!$D$19="Так"),"Активна","")</x:f>
      </x:c>
      <x:c r="C86" t="n">
        <x:v>4</x:v>
      </x:c>
      <x:c r="D86" t="str">
        <x:v>1+3+5+7</x:v>
      </x:c>
      <x:c r="E86" s="66" t="str">
        <x:f>IF(B86="Активна",'Калькулятор'!$C$13*'Калькулятор'!$C$15*'Калькулятор'!$C$17*'Калькулятор'!$C$19,"")</x:f>
      </x:c>
      <x:c r="F86" s="68" t="n">
        <x:f>IF(B86="Активна",'Калькулятор'!$B$9,0)</x:f>
        <x:v>0</x:v>
      </x:c>
      <x:c r="G86" t="str">
        <x:f>IF(B86&lt;&gt;"Активна","",IF(AND('Калькулятор'!$E$13="Виграш",'Калькулятор'!$E$15="Виграш",'Калькулятор'!$E$17="Виграш",'Калькулятор'!$E$19="Виграш"),"Виграш",IF(AND('Калькулятор'!$E$13&lt;&gt;"Програш",'Калькулятор'!$E$15&lt;&gt;"Програш",'Калькулятор'!$E$17&lt;&gt;"Програш",'Калькулятор'!$E$19&lt;&gt;"Програш"),"Очікується","Програш")))</x:f>
      </x:c>
      <x:c r="H86" s="68" t="n">
        <x:f>IF(B86="Активна",F86*E86,0)</x:f>
        <x:v>0</x:v>
      </x:c>
      <x:c r="I86" s="68" t="n">
        <x:f>IF(AND(B86="Активна",G86&lt;&gt;"Програш"),F86*E86,0)</x:f>
        <x:v>0</x:v>
      </x:c>
      <x:c r="J86" s="68" t="n">
        <x:f>IF(AND(B86="Активна",G86="Виграш"),F86*E86,0)</x:f>
        <x:v>0</x:v>
      </x:c>
    </x:row>
    <x:row r="87">
      <x:c r="A87" t="n">
        <x:v>86</x:v>
      </x:c>
      <x:c r="B87" t="str">
        <x:f>IF(AND(C87='Калькулятор'!$B$6,'Калькулятор'!$D$14="Так",'Калькулятор'!$D$15="Так",'Калькулятор'!$D$17="Так",'Калькулятор'!$D$19="Так"),"Активна","")</x:f>
      </x:c>
      <x:c r="C87" t="n">
        <x:v>4</x:v>
      </x:c>
      <x:c r="D87" t="str">
        <x:v>2+3+5+7</x:v>
      </x:c>
      <x:c r="E87" s="66" t="str">
        <x:f>IF(B87="Активна",'Калькулятор'!$C$14*'Калькулятор'!$C$15*'Калькулятор'!$C$17*'Калькулятор'!$C$19,"")</x:f>
      </x:c>
      <x:c r="F87" s="68" t="n">
        <x:f>IF(B87="Активна",'Калькулятор'!$B$9,0)</x:f>
        <x:v>0</x:v>
      </x:c>
      <x:c r="G87" t="str">
        <x:f>IF(B87&lt;&gt;"Активна","",IF(AND('Калькулятор'!$E$14="Виграш",'Калькулятор'!$E$15="Виграш",'Калькулятор'!$E$17="Виграш",'Калькулятор'!$E$19="Виграш"),"Виграш",IF(AND('Калькулятор'!$E$14&lt;&gt;"Програш",'Калькулятор'!$E$15&lt;&gt;"Програш",'Калькулятор'!$E$17&lt;&gt;"Програш",'Калькулятор'!$E$19&lt;&gt;"Програш"),"Очікується","Програш")))</x:f>
      </x:c>
      <x:c r="H87" s="68" t="n">
        <x:f>IF(B87="Активна",F87*E87,0)</x:f>
        <x:v>0</x:v>
      </x:c>
      <x:c r="I87" s="68" t="n">
        <x:f>IF(AND(B87="Активна",G87&lt;&gt;"Програш"),F87*E87,0)</x:f>
        <x:v>0</x:v>
      </x:c>
      <x:c r="J87" s="68" t="n">
        <x:f>IF(AND(B87="Активна",G87="Виграш"),F87*E87,0)</x:f>
        <x:v>0</x:v>
      </x:c>
    </x:row>
    <x:row r="88">
      <x:c r="A88" t="n">
        <x:v>87</x:v>
      </x:c>
      <x:c r="B88" t="str">
        <x:f>IF(AND(C88='Калькулятор'!$B$6,'Калькулятор'!$D$13="Так",'Калькулятор'!$D$14="Так",'Калькулятор'!$D$15="Так",'Калькулятор'!$D$17="Так",'Калькулятор'!$D$19="Так"),"Активна","")</x:f>
      </x:c>
      <x:c r="C88" t="n">
        <x:v>5</x:v>
      </x:c>
      <x:c r="D88" t="str">
        <x:v>1+2+3+5+7</x:v>
      </x:c>
      <x:c r="E88" s="66" t="str">
        <x:f>IF(B88="Активна",'Калькулятор'!$C$13*'Калькулятор'!$C$14*'Калькулятор'!$C$15*'Калькулятор'!$C$17*'Калькулятор'!$C$19,"")</x:f>
      </x:c>
      <x:c r="F88" s="68" t="n">
        <x:f>IF(B88="Активна",'Калькулятор'!$B$9,0)</x:f>
        <x:v>0</x:v>
      </x:c>
      <x:c r="G88" t="str">
        <x:f>IF(B88&lt;&gt;"Активна","",IF(AND('Калькулятор'!$E$13="Виграш",'Калькулятор'!$E$14="Виграш",'Калькулятор'!$E$15="Виграш",'Калькулятор'!$E$17="Виграш",'Калькулятор'!$E$19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$19&lt;&gt;"Програш"),"Очікується","Програш")))</x:f>
      </x:c>
      <x:c r="H88" s="68" t="n">
        <x:f>IF(B88="Активна",F88*E88,0)</x:f>
        <x:v>0</x:v>
      </x:c>
      <x:c r="I88" s="68" t="n">
        <x:f>IF(AND(B88="Активна",G88&lt;&gt;"Програш"),F88*E88,0)</x:f>
        <x:v>0</x:v>
      </x:c>
      <x:c r="J88" s="68" t="n">
        <x:f>IF(AND(B88="Активна",G88="Виграш"),F88*E88,0)</x:f>
        <x:v>0</x:v>
      </x:c>
    </x:row>
    <x:row r="89">
      <x:c r="A89" t="n">
        <x:v>88</x:v>
      </x:c>
      <x:c r="B89" t="str">
        <x:f>IF(AND(C89='Калькулятор'!$B$6,'Калькулятор'!$D$16="Так",'Калькулятор'!$D$17="Так",'Калькулятор'!$D$19="Так"),"Активна","")</x:f>
      </x:c>
      <x:c r="C89" t="n">
        <x:v>3</x:v>
      </x:c>
      <x:c r="D89" t="str">
        <x:v>4+5+7</x:v>
      </x:c>
      <x:c r="E89" s="66" t="str">
        <x:f>IF(B89="Активна",'Калькулятор'!$C$16*'Калькулятор'!$C$17*'Калькулятор'!$C$19,"")</x:f>
      </x:c>
      <x:c r="F89" s="68" t="n">
        <x:f>IF(B89="Активна",'Калькулятор'!$B$9,0)</x:f>
        <x:v>0</x:v>
      </x:c>
      <x:c r="G89" t="str">
        <x:f>IF(B89&lt;&gt;"Активна","",IF(AND('Калькулятор'!$E$16="Виграш",'Калькулятор'!$E$17="Виграш",'Калькулятор'!$E$19="Виграш"),"Виграш",IF(AND('Калькулятор'!$E$16&lt;&gt;"Програш",'Калькулятор'!$E$17&lt;&gt;"Програш",'Калькулятор'!$E$19&lt;&gt;"Програш"),"Очікується","Програш")))</x:f>
      </x:c>
      <x:c r="H89" s="68" t="n">
        <x:f>IF(B89="Активна",F89*E89,0)</x:f>
        <x:v>0</x:v>
      </x:c>
      <x:c r="I89" s="68" t="n">
        <x:f>IF(AND(B89="Активна",G89&lt;&gt;"Програш"),F89*E89,0)</x:f>
        <x:v>0</x:v>
      </x:c>
      <x:c r="J89" s="68" t="n">
        <x:f>IF(AND(B89="Активна",G89="Виграш"),F89*E89,0)</x:f>
        <x:v>0</x:v>
      </x:c>
    </x:row>
    <x:row r="90">
      <x:c r="A90" t="n">
        <x:v>89</x:v>
      </x:c>
      <x:c r="B90" t="str">
        <x:f>IF(AND(C90='Калькулятор'!$B$6,'Калькулятор'!$D$13="Так",'Калькулятор'!$D$16="Так",'Калькулятор'!$D$17="Так",'Калькулятор'!$D$19="Так"),"Активна","")</x:f>
      </x:c>
      <x:c r="C90" t="n">
        <x:v>4</x:v>
      </x:c>
      <x:c r="D90" t="str">
        <x:v>1+4+5+7</x:v>
      </x:c>
      <x:c r="E90" s="66" t="str">
        <x:f>IF(B90="Активна",'Калькулятор'!$C$13*'Калькулятор'!$C$16*'Калькулятор'!$C$17*'Калькулятор'!$C$19,"")</x:f>
      </x:c>
      <x:c r="F90" s="68" t="n">
        <x:f>IF(B90="Активна",'Калькулятор'!$B$9,0)</x:f>
        <x:v>0</x:v>
      </x:c>
      <x:c r="G90" t="str">
        <x:f>IF(B90&lt;&gt;"Активна","",IF(AND('Калькулятор'!$E$13="Виграш",'Калькулятор'!$E$16="Виграш",'Калькулятор'!$E$17="Виграш",'Калькулятор'!$E$19="Виграш"),"Виграш",IF(AND('Калькулятор'!$E$13&lt;&gt;"Програш",'Калькулятор'!$E$16&lt;&gt;"Програш",'Калькулятор'!$E$17&lt;&gt;"Програш",'Калькулятор'!$E$19&lt;&gt;"Програш"),"Очікується","Програш")))</x:f>
      </x:c>
      <x:c r="H90" s="68" t="n">
        <x:f>IF(B90="Активна",F90*E90,0)</x:f>
        <x:v>0</x:v>
      </x:c>
      <x:c r="I90" s="68" t="n">
        <x:f>IF(AND(B90="Активна",G90&lt;&gt;"Програш"),F90*E90,0)</x:f>
        <x:v>0</x:v>
      </x:c>
      <x:c r="J90" s="68" t="n">
        <x:f>IF(AND(B90="Активна",G90="Виграш"),F90*E90,0)</x:f>
        <x:v>0</x:v>
      </x:c>
    </x:row>
    <x:row r="91">
      <x:c r="A91" t="n">
        <x:v>90</x:v>
      </x:c>
      <x:c r="B91" t="str">
        <x:f>IF(AND(C91='Калькулятор'!$B$6,'Калькулятор'!$D$14="Так",'Калькулятор'!$D$16="Так",'Калькулятор'!$D$17="Так",'Калькулятор'!$D$19="Так"),"Активна","")</x:f>
      </x:c>
      <x:c r="C91" t="n">
        <x:v>4</x:v>
      </x:c>
      <x:c r="D91" t="str">
        <x:v>2+4+5+7</x:v>
      </x:c>
      <x:c r="E91" s="66" t="str">
        <x:f>IF(B91="Активна",'Калькулятор'!$C$14*'Калькулятор'!$C$16*'Калькулятор'!$C$17*'Калькулятор'!$C$19,"")</x:f>
      </x:c>
      <x:c r="F91" s="68" t="n">
        <x:f>IF(B91="Активна",'Калькулятор'!$B$9,0)</x:f>
        <x:v>0</x:v>
      </x:c>
      <x:c r="G91" t="str">
        <x:f>IF(B91&lt;&gt;"Активна","",IF(AND('Калькулятор'!$E$14="Виграш",'Калькулятор'!$E$16="Виграш",'Калькулятор'!$E$17="Виграш",'Калькулятор'!$E$19="Виграш"),"Виграш",IF(AND('Калькулятор'!$E$14&lt;&gt;"Програш",'Калькулятор'!$E$16&lt;&gt;"Програш",'Калькулятор'!$E$17&lt;&gt;"Програш",'Калькулятор'!$E$19&lt;&gt;"Програш"),"Очікується","Програш")))</x:f>
      </x:c>
      <x:c r="H91" s="68" t="n">
        <x:f>IF(B91="Активна",F91*E91,0)</x:f>
        <x:v>0</x:v>
      </x:c>
      <x:c r="I91" s="68" t="n">
        <x:f>IF(AND(B91="Активна",G91&lt;&gt;"Програш"),F91*E91,0)</x:f>
        <x:v>0</x:v>
      </x:c>
      <x:c r="J91" s="68" t="n">
        <x:f>IF(AND(B91="Активна",G91="Виграш"),F91*E91,0)</x:f>
        <x:v>0</x:v>
      </x:c>
    </x:row>
    <x:row r="92">
      <x:c r="A92" t="n">
        <x:v>91</x:v>
      </x:c>
      <x:c r="B92" t="str">
        <x:f>IF(AND(C92='Калькулятор'!$B$6,'Калькулятор'!$D$13="Так",'Калькулятор'!$D$14="Так",'Калькулятор'!$D$16="Так",'Калькулятор'!$D$17="Так",'Калькулятор'!$D$19="Так"),"Активна","")</x:f>
      </x:c>
      <x:c r="C92" t="n">
        <x:v>5</x:v>
      </x:c>
      <x:c r="D92" t="str">
        <x:v>1+2+4+5+7</x:v>
      </x:c>
      <x:c r="E92" s="66" t="str">
        <x:f>IF(B92="Активна",'Калькулятор'!$C$13*'Калькулятор'!$C$14*'Калькулятор'!$C$16*'Калькулятор'!$C$17*'Калькулятор'!$C$19,"")</x:f>
      </x:c>
      <x:c r="F92" s="68" t="n">
        <x:f>IF(B92="Активна",'Калькулятор'!$B$9,0)</x:f>
        <x:v>0</x:v>
      </x:c>
      <x:c r="G92" t="str">
        <x:f>IF(B92&lt;&gt;"Активна","",IF(AND('Калькулятор'!$E$13="Виграш",'Калькулятор'!$E$14="Виграш",'Калькулятор'!$E$16="Виграш",'Калькулятор'!$E$17="Виграш",'Калькулятор'!$E$19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$19&lt;&gt;"Програш"),"Очікується","Програш")))</x:f>
      </x:c>
      <x:c r="H92" s="68" t="n">
        <x:f>IF(B92="Активна",F92*E92,0)</x:f>
        <x:v>0</x:v>
      </x:c>
      <x:c r="I92" s="68" t="n">
        <x:f>IF(AND(B92="Активна",G92&lt;&gt;"Програш"),F92*E92,0)</x:f>
        <x:v>0</x:v>
      </x:c>
      <x:c r="J92" s="68" t="n">
        <x:f>IF(AND(B92="Активна",G92="Виграш"),F92*E92,0)</x:f>
        <x:v>0</x:v>
      </x:c>
    </x:row>
    <x:row r="93">
      <x:c r="A93" t="n">
        <x:v>92</x:v>
      </x:c>
      <x:c r="B93" t="str">
        <x:f>IF(AND(C93='Калькулятор'!$B$6,'Калькулятор'!$D$15="Так",'Калькулятор'!$D$16="Так",'Калькулятор'!$D$17="Так",'Калькулятор'!$D$19="Так"),"Активна","")</x:f>
      </x:c>
      <x:c r="C93" t="n">
        <x:v>4</x:v>
      </x:c>
      <x:c r="D93" t="str">
        <x:v>3+4+5+7</x:v>
      </x:c>
      <x:c r="E93" s="66" t="str">
        <x:f>IF(B93="Активна",'Калькулятор'!$C$15*'Калькулятор'!$C$16*'Калькулятор'!$C$17*'Калькулятор'!$C$19,"")</x:f>
      </x:c>
      <x:c r="F93" s="68" t="n">
        <x:f>IF(B93="Активна",'Калькулятор'!$B$9,0)</x:f>
        <x:v>0</x:v>
      </x:c>
      <x:c r="G93" t="str">
        <x:f>IF(B93&lt;&gt;"Активна","",IF(AND('Калькулятор'!$E$15="Виграш",'Калькулятор'!$E$16="Виграш",'Калькулятор'!$E$17="Виграш",'Калькулятор'!$E$19="Виграш"),"Виграш",IF(AND('Калькулятор'!$E$15&lt;&gt;"Програш",'Калькулятор'!$E$16&lt;&gt;"Програш",'Калькулятор'!$E$17&lt;&gt;"Програш",'Калькулятор'!$E$19&lt;&gt;"Програш"),"Очікується","Програш")))</x:f>
      </x:c>
      <x:c r="H93" s="68" t="n">
        <x:f>IF(B93="Активна",F93*E93,0)</x:f>
        <x:v>0</x:v>
      </x:c>
      <x:c r="I93" s="68" t="n">
        <x:f>IF(AND(B93="Активна",G93&lt;&gt;"Програш"),F93*E93,0)</x:f>
        <x:v>0</x:v>
      </x:c>
      <x:c r="J93" s="68" t="n">
        <x:f>IF(AND(B93="Активна",G93="Виграш"),F93*E93,0)</x:f>
        <x:v>0</x:v>
      </x:c>
    </x:row>
    <x:row r="94">
      <x:c r="A94" t="n">
        <x:v>93</x:v>
      </x:c>
      <x:c r="B94" t="str">
        <x:f>IF(AND(C94='Калькулятор'!$B$6,'Калькулятор'!$D$13="Так",'Калькулятор'!$D$15="Так",'Калькулятор'!$D$16="Так",'Калькулятор'!$D$17="Так",'Калькулятор'!$D$19="Так"),"Активна","")</x:f>
      </x:c>
      <x:c r="C94" t="n">
        <x:v>5</x:v>
      </x:c>
      <x:c r="D94" t="str">
        <x:v>1+3+4+5+7</x:v>
      </x:c>
      <x:c r="E94" s="66" t="str">
        <x:f>IF(B94="Активна",'Калькулятор'!$C$13*'Калькулятор'!$C$15*'Калькулятор'!$C$16*'Калькулятор'!$C$17*'Калькулятор'!$C$19,"")</x:f>
      </x:c>
      <x:c r="F94" s="68" t="n">
        <x:f>IF(B94="Активна",'Калькулятор'!$B$9,0)</x:f>
        <x:v>0</x:v>
      </x:c>
      <x:c r="G94" t="str">
        <x:f>IF(B94&lt;&gt;"Активна","",IF(AND('Калькулятор'!$E$13="Виграш",'Калькулятор'!$E$15="Виграш",'Калькулятор'!$E$16="Виграш",'Калькулятор'!$E$17="Виграш",'Калькулятор'!$E$19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$19&lt;&gt;"Програш"),"Очікується","Програш")))</x:f>
      </x:c>
      <x:c r="H94" s="68" t="n">
        <x:f>IF(B94="Активна",F94*E94,0)</x:f>
        <x:v>0</x:v>
      </x:c>
      <x:c r="I94" s="68" t="n">
        <x:f>IF(AND(B94="Активна",G94&lt;&gt;"Програш"),F94*E94,0)</x:f>
        <x:v>0</x:v>
      </x:c>
      <x:c r="J94" s="68" t="n">
        <x:f>IF(AND(B94="Активна",G94="Виграш"),F94*E94,0)</x:f>
        <x:v>0</x:v>
      </x:c>
    </x:row>
    <x:row r="95">
      <x:c r="A95" t="n">
        <x:v>94</x:v>
      </x:c>
      <x:c r="B95" t="str">
        <x:f>IF(AND(C95='Калькулятор'!$B$6,'Калькулятор'!$D$14="Так",'Калькулятор'!$D$15="Так",'Калькулятор'!$D$16="Так",'Калькулятор'!$D$17="Так",'Калькулятор'!$D$19="Так"),"Активна","")</x:f>
      </x:c>
      <x:c r="C95" t="n">
        <x:v>5</x:v>
      </x:c>
      <x:c r="D95" t="str">
        <x:v>2+3+4+5+7</x:v>
      </x:c>
      <x:c r="E95" s="66" t="str">
        <x:f>IF(B95="Активна",'Калькулятор'!$C$14*'Калькулятор'!$C$15*'Калькулятор'!$C$16*'Калькулятор'!$C$17*'Калькулятор'!$C$19,"")</x:f>
      </x:c>
      <x:c r="F95" s="68" t="n">
        <x:f>IF(B95="Активна",'Калькулятор'!$B$9,0)</x:f>
        <x:v>0</x:v>
      </x:c>
      <x:c r="G95" t="str">
        <x:f>IF(B95&lt;&gt;"Активна","",IF(AND('Калькулятор'!$E$14="Виграш",'Калькулятор'!$E$15="Виграш",'Калькулятор'!$E$16="Виграш",'Калькулятор'!$E$17="Виграш",'Калькулятор'!$E$19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$19&lt;&gt;"Програш"),"Очікується","Програш")))</x:f>
      </x:c>
      <x:c r="H95" s="68" t="n">
        <x:f>IF(B95="Активна",F95*E95,0)</x:f>
        <x:v>0</x:v>
      </x:c>
      <x:c r="I95" s="68" t="n">
        <x:f>IF(AND(B95="Активна",G95&lt;&gt;"Програш"),F95*E95,0)</x:f>
        <x:v>0</x:v>
      </x:c>
      <x:c r="J95" s="68" t="n">
        <x:f>IF(AND(B95="Активна",G95="Виграш"),F95*E95,0)</x:f>
        <x:v>0</x:v>
      </x:c>
    </x:row>
    <x:row r="96">
      <x:c r="A96" t="n">
        <x:v>95</x:v>
      </x:c>
      <x:c r="B96" t="str">
        <x:f>IF(AND(C96='Калькулятор'!$B$6,'Калькулятор'!$D$13="Так",'Калькулятор'!$D$14="Так",'Калькулятор'!$D$15="Так",'Калькулятор'!$D$16="Так",'Калькулятор'!$D$17="Так",'Калькулятор'!$D$19="Так"),"Активна","")</x:f>
      </x:c>
      <x:c r="C96" t="n">
        <x:v>6</x:v>
      </x:c>
      <x:c r="D96" t="str">
        <x:v>1+2+3+4+5+7</x:v>
      </x:c>
      <x:c r="E96" s="66" t="str">
        <x:f>IF(B96="Активна",'Калькулятор'!$C$13*'Калькулятор'!$C$14*'Калькулятор'!$C$15*'Калькулятор'!$C$16*'Калькулятор'!$C$17*'Калькулятор'!$C$19,"")</x:f>
      </x:c>
      <x:c r="F96" s="68" t="n">
        <x:f>IF(B96="Активна",'Калькулятор'!$B$9,0)</x:f>
        <x:v>0</x:v>
      </x:c>
      <x:c r="G96" t="str">
        <x:f>IF(B96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$19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$19&lt;&gt;"Програш"),"Очікується","Програш")))</x:f>
      </x:c>
      <x:c r="H96" s="68" t="n">
        <x:f>IF(B96="Активна",F96*E96,0)</x:f>
        <x:v>0</x:v>
      </x:c>
      <x:c r="I96" s="68" t="n">
        <x:f>IF(AND(B96="Активна",G96&lt;&gt;"Програш"),F96*E96,0)</x:f>
        <x:v>0</x:v>
      </x:c>
      <x:c r="J96" s="68" t="n">
        <x:f>IF(AND(B96="Активна",G96="Виграш"),F96*E96,0)</x:f>
        <x:v>0</x:v>
      </x:c>
    </x:row>
    <x:row r="97">
      <x:c r="A97" t="n">
        <x:v>96</x:v>
      </x:c>
      <x:c r="B97" t="str">
        <x:f>IF(AND(C97='Калькулятор'!$B$6,'Калькулятор'!$D$18="Так",'Калькулятор'!$D$19="Так"),"Активна","")</x:f>
        <x:v>Активна</x:v>
      </x:c>
      <x:c r="C97" t="n">
        <x:v>2</x:v>
      </x:c>
      <x:c r="D97" t="str">
        <x:v>6+7</x:v>
      </x:c>
      <x:c r="E97" s="66" t="n">
        <x:f>IF(B97="Активна",'Калькулятор'!$C$18*'Калькулятор'!$C$19,"")</x:f>
        <x:v>2.25</x:v>
      </x:c>
      <x:c r="F97" s="68" t="n">
        <x:f>IF(B97="Активна",'Калькулятор'!$B$9,0)</x:f>
        <x:v>4</x:v>
      </x:c>
      <x:c r="G97" t="str">
        <x:f>IF(B97&lt;&gt;"Активна","",IF(AND('Калькулятор'!$E$18="Виграш",'Калькулятор'!$E$19="Виграш"),"Виграш",IF(AND('Калькулятор'!$E$18&lt;&gt;"Програш",'Калькулятор'!$E$19&lt;&gt;"Програш"),"Очікується","Програш")))</x:f>
        <x:v>Очікується</x:v>
      </x:c>
      <x:c r="H97" s="68" t="n">
        <x:f>IF(B97="Активна",F97*E97,0)</x:f>
        <x:v>9</x:v>
      </x:c>
      <x:c r="I97" s="68" t="n">
        <x:f>IF(AND(B97="Активна",G97&lt;&gt;"Програш"),F97*E97,0)</x:f>
        <x:v>9</x:v>
      </x:c>
      <x:c r="J97" s="68" t="n">
        <x:f>IF(AND(B97="Активна",G97="Виграш"),F97*E97,0)</x:f>
        <x:v>0</x:v>
      </x:c>
    </x:row>
    <x:row r="98">
      <x:c r="A98" t="n">
        <x:v>97</x:v>
      </x:c>
      <x:c r="B98" t="str">
        <x:f>IF(AND(C98='Калькулятор'!$B$6,'Калькулятор'!$D$13="Так",'Калькулятор'!$D$18="Так",'Калькулятор'!$D$19="Так"),"Активна","")</x:f>
      </x:c>
      <x:c r="C98" t="n">
        <x:v>3</x:v>
      </x:c>
      <x:c r="D98" t="str">
        <x:v>1+6+7</x:v>
      </x:c>
      <x:c r="E98" s="66" t="str">
        <x:f>IF(B98="Активна",'Калькулятор'!$C$13*'Калькулятор'!$C$18*'Калькулятор'!$C$19,"")</x:f>
      </x:c>
      <x:c r="F98" s="68" t="n">
        <x:f>IF(B98="Активна",'Калькулятор'!$B$9,0)</x:f>
        <x:v>0</x:v>
      </x:c>
      <x:c r="G98" t="str">
        <x:f>IF(B98&lt;&gt;"Активна","",IF(AND('Калькулятор'!$E$13="Виграш",'Калькулятор'!$E$18="Виграш",'Калькулятор'!$E$19="Виграш"),"Виграш",IF(AND('Калькулятор'!$E$13&lt;&gt;"Програш",'Калькулятор'!$E$18&lt;&gt;"Програш",'Калькулятор'!$E$19&lt;&gt;"Програш"),"Очікується","Програш")))</x:f>
      </x:c>
      <x:c r="H98" s="68" t="n">
        <x:f>IF(B98="Активна",F98*E98,0)</x:f>
        <x:v>0</x:v>
      </x:c>
      <x:c r="I98" s="68" t="n">
        <x:f>IF(AND(B98="Активна",G98&lt;&gt;"Програш"),F98*E98,0)</x:f>
        <x:v>0</x:v>
      </x:c>
      <x:c r="J98" s="68" t="n">
        <x:f>IF(AND(B98="Активна",G98="Виграш"),F98*E98,0)</x:f>
        <x:v>0</x:v>
      </x:c>
    </x:row>
    <x:row r="99">
      <x:c r="A99" t="n">
        <x:v>98</x:v>
      </x:c>
      <x:c r="B99" t="str">
        <x:f>IF(AND(C99='Калькулятор'!$B$6,'Калькулятор'!$D$14="Так",'Калькулятор'!$D$18="Так",'Калькулятор'!$D$19="Так"),"Активна","")</x:f>
      </x:c>
      <x:c r="C99" t="n">
        <x:v>3</x:v>
      </x:c>
      <x:c r="D99" t="str">
        <x:v>2+6+7</x:v>
      </x:c>
      <x:c r="E99" s="66" t="str">
        <x:f>IF(B99="Активна",'Калькулятор'!$C$14*'Калькулятор'!$C$18*'Калькулятор'!$C$19,"")</x:f>
      </x:c>
      <x:c r="F99" s="68" t="n">
        <x:f>IF(B99="Активна",'Калькулятор'!$B$9,0)</x:f>
        <x:v>0</x:v>
      </x:c>
      <x:c r="G99" t="str">
        <x:f>IF(B99&lt;&gt;"Активна","",IF(AND('Калькулятор'!$E$14="Виграш",'Калькулятор'!$E$18="Виграш",'Калькулятор'!$E$19="Виграш"),"Виграш",IF(AND('Калькулятор'!$E$14&lt;&gt;"Програш",'Калькулятор'!$E$18&lt;&gt;"Програш",'Калькулятор'!$E$19&lt;&gt;"Програш"),"Очікується","Програш")))</x:f>
      </x:c>
      <x:c r="H99" s="68" t="n">
        <x:f>IF(B99="Активна",F99*E99,0)</x:f>
        <x:v>0</x:v>
      </x:c>
      <x:c r="I99" s="68" t="n">
        <x:f>IF(AND(B99="Активна",G99&lt;&gt;"Програш"),F99*E99,0)</x:f>
        <x:v>0</x:v>
      </x:c>
      <x:c r="J99" s="68" t="n">
        <x:f>IF(AND(B99="Активна",G99="Виграш"),F99*E99,0)</x:f>
        <x:v>0</x:v>
      </x:c>
    </x:row>
    <x:row r="100">
      <x:c r="A100" t="n">
        <x:v>99</x:v>
      </x:c>
      <x:c r="B100" t="str">
        <x:f>IF(AND(C100='Калькулятор'!$B$6,'Калькулятор'!$D$13="Так",'Калькулятор'!$D$14="Так",'Калькулятор'!$D$18="Так",'Калькулятор'!$D$19="Так"),"Активна","")</x:f>
      </x:c>
      <x:c r="C100" t="n">
        <x:v>4</x:v>
      </x:c>
      <x:c r="D100" t="str">
        <x:v>1+2+6+7</x:v>
      </x:c>
      <x:c r="E100" s="66" t="str">
        <x:f>IF(B100="Активна",'Калькулятор'!$C$13*'Калькулятор'!$C$14*'Калькулятор'!$C$18*'Калькулятор'!$C$19,"")</x:f>
      </x:c>
      <x:c r="F100" s="68" t="n">
        <x:f>IF(B100="Активна",'Калькулятор'!$B$9,0)</x:f>
        <x:v>0</x:v>
      </x:c>
      <x:c r="G100" t="str">
        <x:f>IF(B100&lt;&gt;"Активна","",IF(AND('Калькулятор'!$E$13="Виграш",'Калькулятор'!$E$14="Виграш",'Калькулятор'!$E$18="Виграш",'Калькулятор'!$E$19="Виграш"),"Виграш",IF(AND('Калькулятор'!$E$13&lt;&gt;"Програш",'Калькулятор'!$E$14&lt;&gt;"Програш",'Калькулятор'!$E$18&lt;&gt;"Програш",'Калькулятор'!$E$19&lt;&gt;"Програш"),"Очікується","Програш")))</x:f>
      </x:c>
      <x:c r="H100" s="68" t="n">
        <x:f>IF(B100="Активна",F100*E100,0)</x:f>
        <x:v>0</x:v>
      </x:c>
      <x:c r="I100" s="68" t="n">
        <x:f>IF(AND(B100="Активна",G100&lt;&gt;"Програш"),F100*E100,0)</x:f>
        <x:v>0</x:v>
      </x:c>
      <x:c r="J100" s="68" t="n">
        <x:f>IF(AND(B100="Активна",G100="Виграш"),F100*E100,0)</x:f>
        <x:v>0</x:v>
      </x:c>
    </x:row>
    <x:row r="101">
      <x:c r="A101" t="n">
        <x:v>100</x:v>
      </x:c>
      <x:c r="B101" t="str">
        <x:f>IF(AND(C101='Калькулятор'!$B$6,'Калькулятор'!$D$15="Так",'Калькулятор'!$D$18="Так",'Калькулятор'!$D$19="Так"),"Активна","")</x:f>
      </x:c>
      <x:c r="C101" t="n">
        <x:v>3</x:v>
      </x:c>
      <x:c r="D101" t="str">
        <x:v>3+6+7</x:v>
      </x:c>
      <x:c r="E101" s="66" t="str">
        <x:f>IF(B101="Активна",'Калькулятор'!$C$15*'Калькулятор'!$C$18*'Калькулятор'!$C$19,"")</x:f>
      </x:c>
      <x:c r="F101" s="68" t="n">
        <x:f>IF(B101="Активна",'Калькулятор'!$B$9,0)</x:f>
        <x:v>0</x:v>
      </x:c>
      <x:c r="G101" t="str">
        <x:f>IF(B101&lt;&gt;"Активна","",IF(AND('Калькулятор'!$E$15="Виграш",'Калькулятор'!$E$18="Виграш",'Калькулятор'!$E$19="Виграш"),"Виграш",IF(AND('Калькулятор'!$E$15&lt;&gt;"Програш",'Калькулятор'!$E$18&lt;&gt;"Програш",'Калькулятор'!$E$19&lt;&gt;"Програш"),"Очікується","Програш")))</x:f>
      </x:c>
      <x:c r="H101" s="68" t="n">
        <x:f>IF(B101="Активна",F101*E101,0)</x:f>
        <x:v>0</x:v>
      </x:c>
      <x:c r="I101" s="68" t="n">
        <x:f>IF(AND(B101="Активна",G101&lt;&gt;"Програш"),F101*E101,0)</x:f>
        <x:v>0</x:v>
      </x:c>
      <x:c r="J101" s="68" t="n">
        <x:f>IF(AND(B101="Активна",G101="Виграш"),F101*E101,0)</x:f>
        <x:v>0</x:v>
      </x:c>
    </x:row>
    <x:row r="102">
      <x:c r="A102" t="n">
        <x:v>101</x:v>
      </x:c>
      <x:c r="B102" t="str">
        <x:f>IF(AND(C102='Калькулятор'!$B$6,'Калькулятор'!$D$13="Так",'Калькулятор'!$D$15="Так",'Калькулятор'!$D$18="Так",'Калькулятор'!$D$19="Так"),"Активна","")</x:f>
      </x:c>
      <x:c r="C102" t="n">
        <x:v>4</x:v>
      </x:c>
      <x:c r="D102" t="str">
        <x:v>1+3+6+7</x:v>
      </x:c>
      <x:c r="E102" s="66" t="str">
        <x:f>IF(B102="Активна",'Калькулятор'!$C$13*'Калькулятор'!$C$15*'Калькулятор'!$C$18*'Калькулятор'!$C$19,"")</x:f>
      </x:c>
      <x:c r="F102" s="68" t="n">
        <x:f>IF(B102="Активна",'Калькулятор'!$B$9,0)</x:f>
        <x:v>0</x:v>
      </x:c>
      <x:c r="G102" t="str">
        <x:f>IF(B102&lt;&gt;"Активна","",IF(AND('Калькулятор'!$E$13="Виграш",'Калькулятор'!$E$15="Виграш",'Калькулятор'!$E$18="Виграш",'Калькулятор'!$E$19="Виграш"),"Виграш",IF(AND('Калькулятор'!$E$13&lt;&gt;"Програш",'Калькулятор'!$E$15&lt;&gt;"Програш",'Калькулятор'!$E$18&lt;&gt;"Програш",'Калькулятор'!$E$19&lt;&gt;"Програш"),"Очікується","Програш")))</x:f>
      </x:c>
      <x:c r="H102" s="68" t="n">
        <x:f>IF(B102="Активна",F102*E102,0)</x:f>
        <x:v>0</x:v>
      </x:c>
      <x:c r="I102" s="68" t="n">
        <x:f>IF(AND(B102="Активна",G102&lt;&gt;"Програш"),F102*E102,0)</x:f>
        <x:v>0</x:v>
      </x:c>
      <x:c r="J102" s="68" t="n">
        <x:f>IF(AND(B102="Активна",G102="Виграш"),F102*E102,0)</x:f>
        <x:v>0</x:v>
      </x:c>
    </x:row>
    <x:row r="103">
      <x:c r="A103" t="n">
        <x:v>102</x:v>
      </x:c>
      <x:c r="B103" t="str">
        <x:f>IF(AND(C103='Калькулятор'!$B$6,'Калькулятор'!$D$14="Так",'Калькулятор'!$D$15="Так",'Калькулятор'!$D$18="Так",'Калькулятор'!$D$19="Так"),"Активна","")</x:f>
      </x:c>
      <x:c r="C103" t="n">
        <x:v>4</x:v>
      </x:c>
      <x:c r="D103" t="str">
        <x:v>2+3+6+7</x:v>
      </x:c>
      <x:c r="E103" s="66" t="str">
        <x:f>IF(B103="Активна",'Калькулятор'!$C$14*'Калькулятор'!$C$15*'Калькулятор'!$C$18*'Калькулятор'!$C$19,"")</x:f>
      </x:c>
      <x:c r="F103" s="68" t="n">
        <x:f>IF(B103="Активна",'Калькулятор'!$B$9,0)</x:f>
        <x:v>0</x:v>
      </x:c>
      <x:c r="G103" t="str">
        <x:f>IF(B103&lt;&gt;"Активна","",IF(AND('Калькулятор'!$E$14="Виграш",'Калькулятор'!$E$15="Виграш",'Калькулятор'!$E$18="Виграш",'Калькулятор'!$E$19="Виграш"),"Виграш",IF(AND('Калькулятор'!$E$14&lt;&gt;"Програш",'Калькулятор'!$E$15&lt;&gt;"Програш",'Калькулятор'!$E$18&lt;&gt;"Програш",'Калькулятор'!$E$19&lt;&gt;"Програш"),"Очікується","Програш")))</x:f>
      </x:c>
      <x:c r="H103" s="68" t="n">
        <x:f>IF(B103="Активна",F103*E103,0)</x:f>
        <x:v>0</x:v>
      </x:c>
      <x:c r="I103" s="68" t="n">
        <x:f>IF(AND(B103="Активна",G103&lt;&gt;"Програш"),F103*E103,0)</x:f>
        <x:v>0</x:v>
      </x:c>
      <x:c r="J103" s="68" t="n">
        <x:f>IF(AND(B103="Активна",G103="Виграш"),F103*E103,0)</x:f>
        <x:v>0</x:v>
      </x:c>
    </x:row>
    <x:row r="104">
      <x:c r="A104" t="n">
        <x:v>103</x:v>
      </x:c>
      <x:c r="B104" t="str">
        <x:f>IF(AND(C104='Калькулятор'!$B$6,'Калькулятор'!$D$13="Так",'Калькулятор'!$D$14="Так",'Калькулятор'!$D$15="Так",'Калькулятор'!$D$18="Так",'Калькулятор'!$D$19="Так"),"Активна","")</x:f>
      </x:c>
      <x:c r="C104" t="n">
        <x:v>5</x:v>
      </x:c>
      <x:c r="D104" t="str">
        <x:v>1+2+3+6+7</x:v>
      </x:c>
      <x:c r="E104" s="66" t="str">
        <x:f>IF(B104="Активна",'Калькулятор'!$C$13*'Калькулятор'!$C$14*'Калькулятор'!$C$15*'Калькулятор'!$C$18*'Калькулятор'!$C$19,"")</x:f>
      </x:c>
      <x:c r="F104" s="68" t="n">
        <x:f>IF(B104="Активна",'Калькулятор'!$B$9,0)</x:f>
        <x:v>0</x:v>
      </x:c>
      <x:c r="G104" t="str">
        <x:f>IF(B104&lt;&gt;"Активна","",IF(AND('Калькулятор'!$E$13="Виграш",'Калькулятор'!$E$14="Виграш",'Калькулятор'!$E$15="Виграш",'Калькулятор'!$E$18="Виграш",'Калькулятор'!$E$19="Виграш"),"Виграш",IF(AND('Калькулятор'!$E$13&lt;&gt;"Програш",'Калькулятор'!$E$14&lt;&gt;"Програш",'Калькулятор'!$E$15&lt;&gt;"Програш",'Калькулятор'!$E$18&lt;&gt;"Програш",'Калькулятор'!$E$19&lt;&gt;"Програш"),"Очікується","Програш")))</x:f>
      </x:c>
      <x:c r="H104" s="68" t="n">
        <x:f>IF(B104="Активна",F104*E104,0)</x:f>
        <x:v>0</x:v>
      </x:c>
      <x:c r="I104" s="68" t="n">
        <x:f>IF(AND(B104="Активна",G104&lt;&gt;"Програш"),F104*E104,0)</x:f>
        <x:v>0</x:v>
      </x:c>
      <x:c r="J104" s="68" t="n">
        <x:f>IF(AND(B104="Активна",G104="Виграш"),F104*E104,0)</x:f>
        <x:v>0</x:v>
      </x:c>
    </x:row>
    <x:row r="105">
      <x:c r="A105" t="n">
        <x:v>104</x:v>
      </x:c>
      <x:c r="B105" t="str">
        <x:f>IF(AND(C105='Калькулятор'!$B$6,'Калькулятор'!$D$16="Так",'Калькулятор'!$D$18="Так",'Калькулятор'!$D$19="Так"),"Активна","")</x:f>
      </x:c>
      <x:c r="C105" t="n">
        <x:v>3</x:v>
      </x:c>
      <x:c r="D105" t="str">
        <x:v>4+6+7</x:v>
      </x:c>
      <x:c r="E105" s="66" t="str">
        <x:f>IF(B105="Активна",'Калькулятор'!$C$16*'Калькулятор'!$C$18*'Калькулятор'!$C$19,"")</x:f>
      </x:c>
      <x:c r="F105" s="68" t="n">
        <x:f>IF(B105="Активна",'Калькулятор'!$B$9,0)</x:f>
        <x:v>0</x:v>
      </x:c>
      <x:c r="G105" t="str">
        <x:f>IF(B105&lt;&gt;"Активна","",IF(AND('Калькулятор'!$E$16="Виграш",'Калькулятор'!$E$18="Виграш",'Калькулятор'!$E$19="Виграш"),"Виграш",IF(AND('Калькулятор'!$E$16&lt;&gt;"Програш",'Калькулятор'!$E$18&lt;&gt;"Програш",'Калькулятор'!$E$19&lt;&gt;"Програш"),"Очікується","Програш")))</x:f>
      </x:c>
      <x:c r="H105" s="68" t="n">
        <x:f>IF(B105="Активна",F105*E105,0)</x:f>
        <x:v>0</x:v>
      </x:c>
      <x:c r="I105" s="68" t="n">
        <x:f>IF(AND(B105="Активна",G105&lt;&gt;"Програш"),F105*E105,0)</x:f>
        <x:v>0</x:v>
      </x:c>
      <x:c r="J105" s="68" t="n">
        <x:f>IF(AND(B105="Активна",G105="Виграш"),F105*E105,0)</x:f>
        <x:v>0</x:v>
      </x:c>
    </x:row>
    <x:row r="106">
      <x:c r="A106" t="n">
        <x:v>105</x:v>
      </x:c>
      <x:c r="B106" t="str">
        <x:f>IF(AND(C106='Калькулятор'!$B$6,'Калькулятор'!$D$13="Так",'Калькулятор'!$D$16="Так",'Калькулятор'!$D$18="Так",'Калькулятор'!$D$19="Так"),"Активна","")</x:f>
      </x:c>
      <x:c r="C106" t="n">
        <x:v>4</x:v>
      </x:c>
      <x:c r="D106" t="str">
        <x:v>1+4+6+7</x:v>
      </x:c>
      <x:c r="E106" s="66" t="str">
        <x:f>IF(B106="Активна",'Калькулятор'!$C$13*'Калькулятор'!$C$16*'Калькулятор'!$C$18*'Калькулятор'!$C$19,"")</x:f>
      </x:c>
      <x:c r="F106" s="68" t="n">
        <x:f>IF(B106="Активна",'Калькулятор'!$B$9,0)</x:f>
        <x:v>0</x:v>
      </x:c>
      <x:c r="G106" t="str">
        <x:f>IF(B106&lt;&gt;"Активна","",IF(AND('Калькулятор'!$E$13="Виграш",'Калькулятор'!$E$16="Виграш",'Калькулятор'!$E$18="Виграш",'Калькулятор'!$E$19="Виграш"),"Виграш",IF(AND('Калькулятор'!$E$13&lt;&gt;"Програш",'Калькулятор'!$E$16&lt;&gt;"Програш",'Калькулятор'!$E$18&lt;&gt;"Програш",'Калькулятор'!$E$19&lt;&gt;"Програш"),"Очікується","Програш")))</x:f>
      </x:c>
      <x:c r="H106" s="68" t="n">
        <x:f>IF(B106="Активна",F106*E106,0)</x:f>
        <x:v>0</x:v>
      </x:c>
      <x:c r="I106" s="68" t="n">
        <x:f>IF(AND(B106="Активна",G106&lt;&gt;"Програш"),F106*E106,0)</x:f>
        <x:v>0</x:v>
      </x:c>
      <x:c r="J106" s="68" t="n">
        <x:f>IF(AND(B106="Активна",G106="Виграш"),F106*E106,0)</x:f>
        <x:v>0</x:v>
      </x:c>
    </x:row>
    <x:row r="107">
      <x:c r="A107" t="n">
        <x:v>106</x:v>
      </x:c>
      <x:c r="B107" t="str">
        <x:f>IF(AND(C107='Калькулятор'!$B$6,'Калькулятор'!$D$14="Так",'Калькулятор'!$D$16="Так",'Калькулятор'!$D$18="Так",'Калькулятор'!$D$19="Так"),"Активна","")</x:f>
      </x:c>
      <x:c r="C107" t="n">
        <x:v>4</x:v>
      </x:c>
      <x:c r="D107" t="str">
        <x:v>2+4+6+7</x:v>
      </x:c>
      <x:c r="E107" s="66" t="str">
        <x:f>IF(B107="Активна",'Калькулятор'!$C$14*'Калькулятор'!$C$16*'Калькулятор'!$C$18*'Калькулятор'!$C$19,"")</x:f>
      </x:c>
      <x:c r="F107" s="68" t="n">
        <x:f>IF(B107="Активна",'Калькулятор'!$B$9,0)</x:f>
        <x:v>0</x:v>
      </x:c>
      <x:c r="G107" t="str">
        <x:f>IF(B107&lt;&gt;"Активна","",IF(AND('Калькулятор'!$E$14="Виграш",'Калькулятор'!$E$16="Виграш",'Калькулятор'!$E$18="Виграш",'Калькулятор'!$E$19="Виграш"),"Виграш",IF(AND('Калькулятор'!$E$14&lt;&gt;"Програш",'Калькулятор'!$E$16&lt;&gt;"Програш",'Калькулятор'!$E$18&lt;&gt;"Програш",'Калькулятор'!$E$19&lt;&gt;"Програш"),"Очікується","Програш")))</x:f>
      </x:c>
      <x:c r="H107" s="68" t="n">
        <x:f>IF(B107="Активна",F107*E107,0)</x:f>
        <x:v>0</x:v>
      </x:c>
      <x:c r="I107" s="68" t="n">
        <x:f>IF(AND(B107="Активна",G107&lt;&gt;"Програш"),F107*E107,0)</x:f>
        <x:v>0</x:v>
      </x:c>
      <x:c r="J107" s="68" t="n">
        <x:f>IF(AND(B107="Активна",G107="Виграш"),F107*E107,0)</x:f>
        <x:v>0</x:v>
      </x:c>
    </x:row>
    <x:row r="108">
      <x:c r="A108" t="n">
        <x:v>107</x:v>
      </x:c>
      <x:c r="B108" t="str">
        <x:f>IF(AND(C108='Калькулятор'!$B$6,'Калькулятор'!$D$13="Так",'Калькулятор'!$D$14="Так",'Калькулятор'!$D$16="Так",'Калькулятор'!$D$18="Так",'Калькулятор'!$D$19="Так"),"Активна","")</x:f>
      </x:c>
      <x:c r="C108" t="n">
        <x:v>5</x:v>
      </x:c>
      <x:c r="D108" t="str">
        <x:v>1+2+4+6+7</x:v>
      </x:c>
      <x:c r="E108" s="66" t="str">
        <x:f>IF(B108="Активна",'Калькулятор'!$C$13*'Калькулятор'!$C$14*'Калькулятор'!$C$16*'Калькулятор'!$C$18*'Калькулятор'!$C$19,"")</x:f>
      </x:c>
      <x:c r="F108" s="68" t="n">
        <x:f>IF(B108="Активна",'Калькулятор'!$B$9,0)</x:f>
        <x:v>0</x:v>
      </x:c>
      <x:c r="G108" t="str">
        <x:f>IF(B108&lt;&gt;"Активна","",IF(AND('Калькулятор'!$E$13="Виграш",'Калькулятор'!$E$14="Виграш",'Калькулятор'!$E$16="Виграш",'Калькулятор'!$E$18="Виграш",'Калькулятор'!$E$19="Виграш"),"Виграш",IF(AND('Калькулятор'!$E$13&lt;&gt;"Програш",'Калькулятор'!$E$14&lt;&gt;"Програш",'Калькулятор'!$E$16&lt;&gt;"Програш",'Калькулятор'!$E$18&lt;&gt;"Програш",'Калькулятор'!$E$19&lt;&gt;"Програш"),"Очікується","Програш")))</x:f>
      </x:c>
      <x:c r="H108" s="68" t="n">
        <x:f>IF(B108="Активна",F108*E108,0)</x:f>
        <x:v>0</x:v>
      </x:c>
      <x:c r="I108" s="68" t="n">
        <x:f>IF(AND(B108="Активна",G108&lt;&gt;"Програш"),F108*E108,0)</x:f>
        <x:v>0</x:v>
      </x:c>
      <x:c r="J108" s="68" t="n">
        <x:f>IF(AND(B108="Активна",G108="Виграш"),F108*E108,0)</x:f>
        <x:v>0</x:v>
      </x:c>
    </x:row>
    <x:row r="109">
      <x:c r="A109" t="n">
        <x:v>108</x:v>
      </x:c>
      <x:c r="B109" t="str">
        <x:f>IF(AND(C109='Калькулятор'!$B$6,'Калькулятор'!$D$15="Так",'Калькулятор'!$D$16="Так",'Калькулятор'!$D$18="Так",'Калькулятор'!$D$19="Так"),"Активна","")</x:f>
      </x:c>
      <x:c r="C109" t="n">
        <x:v>4</x:v>
      </x:c>
      <x:c r="D109" t="str">
        <x:v>3+4+6+7</x:v>
      </x:c>
      <x:c r="E109" s="66" t="str">
        <x:f>IF(B109="Активна",'Калькулятор'!$C$15*'Калькулятор'!$C$16*'Калькулятор'!$C$18*'Калькулятор'!$C$19,"")</x:f>
      </x:c>
      <x:c r="F109" s="68" t="n">
        <x:f>IF(B109="Активна",'Калькулятор'!$B$9,0)</x:f>
        <x:v>0</x:v>
      </x:c>
      <x:c r="G109" t="str">
        <x:f>IF(B109&lt;&gt;"Активна","",IF(AND('Калькулятор'!$E$15="Виграш",'Калькулятор'!$E$16="Виграш",'Калькулятор'!$E$18="Виграш",'Калькулятор'!$E$19="Виграш"),"Виграш",IF(AND('Калькулятор'!$E$15&lt;&gt;"Програш",'Калькулятор'!$E$16&lt;&gt;"Програш",'Калькулятор'!$E$18&lt;&gt;"Програш",'Калькулятор'!$E$19&lt;&gt;"Програш"),"Очікується","Програш")))</x:f>
      </x:c>
      <x:c r="H109" s="68" t="n">
        <x:f>IF(B109="Активна",F109*E109,0)</x:f>
        <x:v>0</x:v>
      </x:c>
      <x:c r="I109" s="68" t="n">
        <x:f>IF(AND(B109="Активна",G109&lt;&gt;"Програш"),F109*E109,0)</x:f>
        <x:v>0</x:v>
      </x:c>
      <x:c r="J109" s="68" t="n">
        <x:f>IF(AND(B109="Активна",G109="Виграш"),F109*E109,0)</x:f>
        <x:v>0</x:v>
      </x:c>
    </x:row>
    <x:row r="110">
      <x:c r="A110" t="n">
        <x:v>109</x:v>
      </x:c>
      <x:c r="B110" t="str">
        <x:f>IF(AND(C110='Калькулятор'!$B$6,'Калькулятор'!$D$13="Так",'Калькулятор'!$D$15="Так",'Калькулятор'!$D$16="Так",'Калькулятор'!$D$18="Так",'Калькулятор'!$D$19="Так"),"Активна","")</x:f>
      </x:c>
      <x:c r="C110" t="n">
        <x:v>5</x:v>
      </x:c>
      <x:c r="D110" t="str">
        <x:v>1+3+4+6+7</x:v>
      </x:c>
      <x:c r="E110" s="66" t="str">
        <x:f>IF(B110="Активна",'Калькулятор'!$C$13*'Калькулятор'!$C$15*'Калькулятор'!$C$16*'Калькулятор'!$C$18*'Калькулятор'!$C$19,"")</x:f>
      </x:c>
      <x:c r="F110" s="68" t="n">
        <x:f>IF(B110="Активна",'Калькулятор'!$B$9,0)</x:f>
        <x:v>0</x:v>
      </x:c>
      <x:c r="G110" t="str">
        <x:f>IF(B110&lt;&gt;"Активна","",IF(AND('Калькулятор'!$E$13="Виграш",'Калькулятор'!$E$15="Виграш",'Калькулятор'!$E$16="Виграш",'Калькулятор'!$E$18="Виграш",'Калькулятор'!$E$19="Виграш"),"Виграш",IF(AND('Калькулятор'!$E$13&lt;&gt;"Програш",'Калькулятор'!$E$15&lt;&gt;"Програш",'Калькулятор'!$E$16&lt;&gt;"Програш",'Калькулятор'!$E$18&lt;&gt;"Програш",'Калькулятор'!$E$19&lt;&gt;"Програш"),"Очікується","Програш")))</x:f>
      </x:c>
      <x:c r="H110" s="68" t="n">
        <x:f>IF(B110="Активна",F110*E110,0)</x:f>
        <x:v>0</x:v>
      </x:c>
      <x:c r="I110" s="68" t="n">
        <x:f>IF(AND(B110="Активна",G110&lt;&gt;"Програш"),F110*E110,0)</x:f>
        <x:v>0</x:v>
      </x:c>
      <x:c r="J110" s="68" t="n">
        <x:f>IF(AND(B110="Активна",G110="Виграш"),F110*E110,0)</x:f>
        <x:v>0</x:v>
      </x:c>
    </x:row>
    <x:row r="111">
      <x:c r="A111" t="n">
        <x:v>110</x:v>
      </x:c>
      <x:c r="B111" t="str">
        <x:f>IF(AND(C111='Калькулятор'!$B$6,'Калькулятор'!$D$14="Так",'Калькулятор'!$D$15="Так",'Калькулятор'!$D$16="Так",'Калькулятор'!$D$18="Так",'Калькулятор'!$D$19="Так"),"Активна","")</x:f>
      </x:c>
      <x:c r="C111" t="n">
        <x:v>5</x:v>
      </x:c>
      <x:c r="D111" t="str">
        <x:v>2+3+4+6+7</x:v>
      </x:c>
      <x:c r="E111" s="66" t="str">
        <x:f>IF(B111="Активна",'Калькулятор'!$C$14*'Калькулятор'!$C$15*'Калькулятор'!$C$16*'Калькулятор'!$C$18*'Калькулятор'!$C$19,"")</x:f>
      </x:c>
      <x:c r="F111" s="68" t="n">
        <x:f>IF(B111="Активна",'Калькулятор'!$B$9,0)</x:f>
        <x:v>0</x:v>
      </x:c>
      <x:c r="G111" t="str">
        <x:f>IF(B111&lt;&gt;"Активна","",IF(AND('Калькулятор'!$E$14="Виграш",'Калькулятор'!$E$15="Виграш",'Калькулятор'!$E$16="Виграш",'Калькулятор'!$E$18="Виграш",'Калькулятор'!$E$19="Виграш"),"Виграш",IF(AND('Калькулятор'!$E$14&lt;&gt;"Програш",'Калькулятор'!$E$15&lt;&gt;"Програш",'Калькулятор'!$E$16&lt;&gt;"Програш",'Калькулятор'!$E$18&lt;&gt;"Програш",'Калькулятор'!$E$19&lt;&gt;"Програш"),"Очікується","Програш")))</x:f>
      </x:c>
      <x:c r="H111" s="68" t="n">
        <x:f>IF(B111="Активна",F111*E111,0)</x:f>
        <x:v>0</x:v>
      </x:c>
      <x:c r="I111" s="68" t="n">
        <x:f>IF(AND(B111="Активна",G111&lt;&gt;"Програш"),F111*E111,0)</x:f>
        <x:v>0</x:v>
      </x:c>
      <x:c r="J111" s="68" t="n">
        <x:f>IF(AND(B111="Активна",G111="Виграш"),F111*E111,0)</x:f>
        <x:v>0</x:v>
      </x:c>
    </x:row>
    <x:row r="112">
      <x:c r="A112" t="n">
        <x:v>111</x:v>
      </x:c>
      <x:c r="B112" t="str">
        <x:f>IF(AND(C112='Калькулятор'!$B$6,'Калькулятор'!$D$13="Так",'Калькулятор'!$D$14="Так",'Калькулятор'!$D$15="Так",'Калькулятор'!$D$16="Так",'Калькулятор'!$D$18="Так",'Калькулятор'!$D$19="Так"),"Активна","")</x:f>
      </x:c>
      <x:c r="C112" t="n">
        <x:v>6</x:v>
      </x:c>
      <x:c r="D112" t="str">
        <x:v>1+2+3+4+6+7</x:v>
      </x:c>
      <x:c r="E112" s="66" t="str">
        <x:f>IF(B112="Активна",'Калькулятор'!$C$13*'Калькулятор'!$C$14*'Калькулятор'!$C$15*'Калькулятор'!$C$16*'Калькулятор'!$C$18*'Калькулятор'!$C$19,"")</x:f>
      </x:c>
      <x:c r="F112" s="68" t="n">
        <x:f>IF(B112="Активна",'Калькулятор'!$B$9,0)</x:f>
        <x:v>0</x:v>
      </x:c>
      <x:c r="G112" t="str">
        <x:f>IF(B112&lt;&gt;"Активна","",IF(AND('Калькулятор'!$E$13="Виграш",'Калькулятор'!$E$14="Виграш",'Калькулятор'!$E$15="Виграш",'Калькулятор'!$E$16="Виграш",'Калькулятор'!$E$18="Виграш",'Калькулятор'!$E$19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$18&lt;&gt;"Програш",'Калькулятор'!$E$19&lt;&gt;"Програш"),"Очікується","Програш")))</x:f>
      </x:c>
      <x:c r="H112" s="68" t="n">
        <x:f>IF(B112="Активна",F112*E112,0)</x:f>
        <x:v>0</x:v>
      </x:c>
      <x:c r="I112" s="68" t="n">
        <x:f>IF(AND(B112="Активна",G112&lt;&gt;"Програш"),F112*E112,0)</x:f>
        <x:v>0</x:v>
      </x:c>
      <x:c r="J112" s="68" t="n">
        <x:f>IF(AND(B112="Активна",G112="Виграш"),F112*E112,0)</x:f>
        <x:v>0</x:v>
      </x:c>
    </x:row>
    <x:row r="113">
      <x:c r="A113" t="n">
        <x:v>112</x:v>
      </x:c>
      <x:c r="B113" t="str">
        <x:f>IF(AND(C113='Калькулятор'!$B$6,'Калькулятор'!$D$17="Так",'Калькулятор'!$D$18="Так",'Калькулятор'!$D$19="Так"),"Активна","")</x:f>
      </x:c>
      <x:c r="C113" t="n">
        <x:v>3</x:v>
      </x:c>
      <x:c r="D113" t="str">
        <x:v>5+6+7</x:v>
      </x:c>
      <x:c r="E113" s="66" t="str">
        <x:f>IF(B113="Активна",'Калькулятор'!$C$17*'Калькулятор'!$C$18*'Калькулятор'!$C$19,"")</x:f>
      </x:c>
      <x:c r="F113" s="68" t="n">
        <x:f>IF(B113="Активна",'Калькулятор'!$B$9,0)</x:f>
        <x:v>0</x:v>
      </x:c>
      <x:c r="G113" t="str">
        <x:f>IF(B113&lt;&gt;"Активна","",IF(AND('Калькулятор'!$E$17="Виграш",'Калькулятор'!$E$18="Виграш",'Калькулятор'!$E$19="Виграш"),"Виграш",IF(AND('Калькулятор'!$E$17&lt;&gt;"Програш",'Калькулятор'!$E$18&lt;&gt;"Програш",'Калькулятор'!$E$19&lt;&gt;"Програш"),"Очікується","Програш")))</x:f>
      </x:c>
      <x:c r="H113" s="68" t="n">
        <x:f>IF(B113="Активна",F113*E113,0)</x:f>
        <x:v>0</x:v>
      </x:c>
      <x:c r="I113" s="68" t="n">
        <x:f>IF(AND(B113="Активна",G113&lt;&gt;"Програш"),F113*E113,0)</x:f>
        <x:v>0</x:v>
      </x:c>
      <x:c r="J113" s="68" t="n">
        <x:f>IF(AND(B113="Активна",G113="Виграш"),F113*E113,0)</x:f>
        <x:v>0</x:v>
      </x:c>
    </x:row>
    <x:row r="114">
      <x:c r="A114" t="n">
        <x:v>113</x:v>
      </x:c>
      <x:c r="B114" t="str">
        <x:f>IF(AND(C114='Калькулятор'!$B$6,'Калькулятор'!$D$13="Так",'Калькулятор'!$D$17="Так",'Калькулятор'!$D$18="Так",'Калькулятор'!$D$19="Так"),"Активна","")</x:f>
      </x:c>
      <x:c r="C114" t="n">
        <x:v>4</x:v>
      </x:c>
      <x:c r="D114" t="str">
        <x:v>1+5+6+7</x:v>
      </x:c>
      <x:c r="E114" s="66" t="str">
        <x:f>IF(B114="Активна",'Калькулятор'!$C$13*'Калькулятор'!$C$17*'Калькулятор'!$C$18*'Калькулятор'!$C$19,"")</x:f>
      </x:c>
      <x:c r="F114" s="68" t="n">
        <x:f>IF(B114="Активна",'Калькулятор'!$B$9,0)</x:f>
        <x:v>0</x:v>
      </x:c>
      <x:c r="G114" t="str">
        <x:f>IF(B114&lt;&gt;"Активна","",IF(AND('Калькулятор'!$E$13="Виграш",'Калькулятор'!$E$17="Виграш",'Калькулятор'!$E$18="Виграш",'Калькулятор'!$E$19="Виграш"),"Виграш",IF(AND('Калькулятор'!$E$13&lt;&gt;"Програш",'Калькулятор'!$E$17&lt;&gt;"Програш",'Калькулятор'!$E$18&lt;&gt;"Програш",'Калькулятор'!$E$19&lt;&gt;"Програш"),"Очікується","Програш")))</x:f>
      </x:c>
      <x:c r="H114" s="68" t="n">
        <x:f>IF(B114="Активна",F114*E114,0)</x:f>
        <x:v>0</x:v>
      </x:c>
      <x:c r="I114" s="68" t="n">
        <x:f>IF(AND(B114="Активна",G114&lt;&gt;"Програш"),F114*E114,0)</x:f>
        <x:v>0</x:v>
      </x:c>
      <x:c r="J114" s="68" t="n">
        <x:f>IF(AND(B114="Активна",G114="Виграш"),F114*E114,0)</x:f>
        <x:v>0</x:v>
      </x:c>
    </x:row>
    <x:row r="115">
      <x:c r="A115" t="n">
        <x:v>114</x:v>
      </x:c>
      <x:c r="B115" t="str">
        <x:f>IF(AND(C115='Калькулятор'!$B$6,'Калькулятор'!$D$14="Так",'Калькулятор'!$D$17="Так",'Калькулятор'!$D$18="Так",'Калькулятор'!$D$19="Так"),"Активна","")</x:f>
      </x:c>
      <x:c r="C115" t="n">
        <x:v>4</x:v>
      </x:c>
      <x:c r="D115" t="str">
        <x:v>2+5+6+7</x:v>
      </x:c>
      <x:c r="E115" s="66" t="str">
        <x:f>IF(B115="Активна",'Калькулятор'!$C$14*'Калькулятор'!$C$17*'Калькулятор'!$C$18*'Калькулятор'!$C$19,"")</x:f>
      </x:c>
      <x:c r="F115" s="68" t="n">
        <x:f>IF(B115="Активна",'Калькулятор'!$B$9,0)</x:f>
        <x:v>0</x:v>
      </x:c>
      <x:c r="G115" t="str">
        <x:f>IF(B115&lt;&gt;"Активна","",IF(AND('Калькулятор'!$E$14="Виграш",'Калькулятор'!$E$17="Виграш",'Калькулятор'!$E$18="Виграш",'Калькулятор'!$E$19="Виграш"),"Виграш",IF(AND('Калькулятор'!$E$14&lt;&gt;"Програш",'Калькулятор'!$E$17&lt;&gt;"Програш",'Калькулятор'!$E$18&lt;&gt;"Програш",'Калькулятор'!$E$19&lt;&gt;"Програш"),"Очікується","Програш")))</x:f>
      </x:c>
      <x:c r="H115" s="68" t="n">
        <x:f>IF(B115="Активна",F115*E115,0)</x:f>
        <x:v>0</x:v>
      </x:c>
      <x:c r="I115" s="68" t="n">
        <x:f>IF(AND(B115="Активна",G115&lt;&gt;"Програш"),F115*E115,0)</x:f>
        <x:v>0</x:v>
      </x:c>
      <x:c r="J115" s="68" t="n">
        <x:f>IF(AND(B115="Активна",G115="Виграш"),F115*E115,0)</x:f>
        <x:v>0</x:v>
      </x:c>
    </x:row>
    <x:row r="116">
      <x:c r="A116" t="n">
        <x:v>115</x:v>
      </x:c>
      <x:c r="B116" t="str">
        <x:f>IF(AND(C116='Калькулятор'!$B$6,'Калькулятор'!$D$13="Так",'Калькулятор'!$D$14="Так",'Калькулятор'!$D$17="Так",'Калькулятор'!$D$18="Так",'Калькулятор'!$D$19="Так"),"Активна","")</x:f>
      </x:c>
      <x:c r="C116" t="n">
        <x:v>5</x:v>
      </x:c>
      <x:c r="D116" t="str">
        <x:v>1+2+5+6+7</x:v>
      </x:c>
      <x:c r="E116" s="66" t="str">
        <x:f>IF(B116="Активна",'Калькулятор'!$C$13*'Калькулятор'!$C$14*'Калькулятор'!$C$17*'Калькулятор'!$C$18*'Калькулятор'!$C$19,"")</x:f>
      </x:c>
      <x:c r="F116" s="68" t="n">
        <x:f>IF(B116="Активна",'Калькулятор'!$B$9,0)</x:f>
        <x:v>0</x:v>
      </x:c>
      <x:c r="G116" t="str">
        <x:f>IF(B116&lt;&gt;"Активна","",IF(AND('Калькулятор'!$E$13="Виграш",'Калькулятор'!$E$14="Виграш",'Калькулятор'!$E$17="Виграш",'Калькулятор'!$E$18="Виграш",'Калькулятор'!$E$19="Виграш"),"Виграш",IF(AND('Калькулятор'!$E$13&lt;&gt;"Програш",'Калькулятор'!$E$14&lt;&gt;"Програш",'Калькулятор'!$E$17&lt;&gt;"Програш",'Калькулятор'!$E$18&lt;&gt;"Програш",'Калькулятор'!$E$19&lt;&gt;"Програш"),"Очікується","Програш")))</x:f>
      </x:c>
      <x:c r="H116" s="68" t="n">
        <x:f>IF(B116="Активна",F116*E116,0)</x:f>
        <x:v>0</x:v>
      </x:c>
      <x:c r="I116" s="68" t="n">
        <x:f>IF(AND(B116="Активна",G116&lt;&gt;"Програш"),F116*E116,0)</x:f>
        <x:v>0</x:v>
      </x:c>
      <x:c r="J116" s="68" t="n">
        <x:f>IF(AND(B116="Активна",G116="Виграш"),F116*E116,0)</x:f>
        <x:v>0</x:v>
      </x:c>
    </x:row>
    <x:row r="117">
      <x:c r="A117" t="n">
        <x:v>116</x:v>
      </x:c>
      <x:c r="B117" t="str">
        <x:f>IF(AND(C117='Калькулятор'!$B$6,'Калькулятор'!$D$15="Так",'Калькулятор'!$D$17="Так",'Калькулятор'!$D$18="Так",'Калькулятор'!$D$19="Так"),"Активна","")</x:f>
      </x:c>
      <x:c r="C117" t="n">
        <x:v>4</x:v>
      </x:c>
      <x:c r="D117" t="str">
        <x:v>3+5+6+7</x:v>
      </x:c>
      <x:c r="E117" s="66" t="str">
        <x:f>IF(B117="Активна",'Калькулятор'!$C$15*'Калькулятор'!$C$17*'Калькулятор'!$C$18*'Калькулятор'!$C$19,"")</x:f>
      </x:c>
      <x:c r="F117" s="68" t="n">
        <x:f>IF(B117="Активна",'Калькулятор'!$B$9,0)</x:f>
        <x:v>0</x:v>
      </x:c>
      <x:c r="G117" t="str">
        <x:f>IF(B117&lt;&gt;"Активна","",IF(AND('Калькулятор'!$E$15="Виграш",'Калькулятор'!$E$17="Виграш",'Калькулятор'!$E$18="Виграш",'Калькулятор'!$E$19="Виграш"),"Виграш",IF(AND('Калькулятор'!$E$15&lt;&gt;"Програш",'Калькулятор'!$E$17&lt;&gt;"Програш",'Калькулятор'!$E$18&lt;&gt;"Програш",'Калькулятор'!$E$19&lt;&gt;"Програш"),"Очікується","Програш")))</x:f>
      </x:c>
      <x:c r="H117" s="68" t="n">
        <x:f>IF(B117="Активна",F117*E117,0)</x:f>
        <x:v>0</x:v>
      </x:c>
      <x:c r="I117" s="68" t="n">
        <x:f>IF(AND(B117="Активна",G117&lt;&gt;"Програш"),F117*E117,0)</x:f>
        <x:v>0</x:v>
      </x:c>
      <x:c r="J117" s="68" t="n">
        <x:f>IF(AND(B117="Активна",G117="Виграш"),F117*E117,0)</x:f>
        <x:v>0</x:v>
      </x:c>
    </x:row>
    <x:row r="118">
      <x:c r="A118" t="n">
        <x:v>117</x:v>
      </x:c>
      <x:c r="B118" t="str">
        <x:f>IF(AND(C118='Калькулятор'!$B$6,'Калькулятор'!$D$13="Так",'Калькулятор'!$D$15="Так",'Калькулятор'!$D$17="Так",'Калькулятор'!$D$18="Так",'Калькулятор'!$D$19="Так"),"Активна","")</x:f>
      </x:c>
      <x:c r="C118" t="n">
        <x:v>5</x:v>
      </x:c>
      <x:c r="D118" t="str">
        <x:v>1+3+5+6+7</x:v>
      </x:c>
      <x:c r="E118" s="66" t="str">
        <x:f>IF(B118="Активна",'Калькулятор'!$C$13*'Калькулятор'!$C$15*'Калькулятор'!$C$17*'Калькулятор'!$C$18*'Калькулятор'!$C$19,"")</x:f>
      </x:c>
      <x:c r="F118" s="68" t="n">
        <x:f>IF(B118="Активна",'Калькулятор'!$B$9,0)</x:f>
        <x:v>0</x:v>
      </x:c>
      <x:c r="G118" t="str">
        <x:f>IF(B118&lt;&gt;"Активна","",IF(AND('Калькулятор'!$E$13="Виграш",'Калькулятор'!$E$15="Виграш",'Калькулятор'!$E$17="Виграш",'Калькулятор'!$E$18="Виграш",'Калькулятор'!$E$19="Виграш"),"Виграш",IF(AND('Калькулятор'!$E$13&lt;&gt;"Програш",'Калькулятор'!$E$15&lt;&gt;"Програш",'Калькулятор'!$E$17&lt;&gt;"Програш",'Калькулятор'!$E$18&lt;&gt;"Програш",'Калькулятор'!$E$19&lt;&gt;"Програш"),"Очікується","Програш")))</x:f>
      </x:c>
      <x:c r="H118" s="68" t="n">
        <x:f>IF(B118="Активна",F118*E118,0)</x:f>
        <x:v>0</x:v>
      </x:c>
      <x:c r="I118" s="68" t="n">
        <x:f>IF(AND(B118="Активна",G118&lt;&gt;"Програш"),F118*E118,0)</x:f>
        <x:v>0</x:v>
      </x:c>
      <x:c r="J118" s="68" t="n">
        <x:f>IF(AND(B118="Активна",G118="Виграш"),F118*E118,0)</x:f>
        <x:v>0</x:v>
      </x:c>
    </x:row>
    <x:row r="119">
      <x:c r="A119" t="n">
        <x:v>118</x:v>
      </x:c>
      <x:c r="B119" t="str">
        <x:f>IF(AND(C119='Калькулятор'!$B$6,'Калькулятор'!$D$14="Так",'Калькулятор'!$D$15="Так",'Калькулятор'!$D$17="Так",'Калькулятор'!$D$18="Так",'Калькулятор'!$D$19="Так"),"Активна","")</x:f>
      </x:c>
      <x:c r="C119" t="n">
        <x:v>5</x:v>
      </x:c>
      <x:c r="D119" t="str">
        <x:v>2+3+5+6+7</x:v>
      </x:c>
      <x:c r="E119" s="66" t="str">
        <x:f>IF(B119="Активна",'Калькулятор'!$C$14*'Калькулятор'!$C$15*'Калькулятор'!$C$17*'Калькулятор'!$C$18*'Калькулятор'!$C$19,"")</x:f>
      </x:c>
      <x:c r="F119" s="68" t="n">
        <x:f>IF(B119="Активна",'Калькулятор'!$B$9,0)</x:f>
        <x:v>0</x:v>
      </x:c>
      <x:c r="G119" t="str">
        <x:f>IF(B119&lt;&gt;"Активна","",IF(AND('Калькулятор'!$E$14="Виграш",'Калькулятор'!$E$15="Виграш",'Калькулятор'!$E$17="Виграш",'Калькулятор'!$E$18="Виграш",'Калькулятор'!$E$19="Виграш"),"Виграш",IF(AND('Калькулятор'!$E$14&lt;&gt;"Програш",'Калькулятор'!$E$15&lt;&gt;"Програш",'Калькулятор'!$E$17&lt;&gt;"Програш",'Калькулятор'!$E$18&lt;&gt;"Програш",'Калькулятор'!$E$19&lt;&gt;"Програш"),"Очікується","Програш")))</x:f>
      </x:c>
      <x:c r="H119" s="68" t="n">
        <x:f>IF(B119="Активна",F119*E119,0)</x:f>
        <x:v>0</x:v>
      </x:c>
      <x:c r="I119" s="68" t="n">
        <x:f>IF(AND(B119="Активна",G119&lt;&gt;"Програш"),F119*E119,0)</x:f>
        <x:v>0</x:v>
      </x:c>
      <x:c r="J119" s="68" t="n">
        <x:f>IF(AND(B119="Активна",G119="Виграш"),F119*E119,0)</x:f>
        <x:v>0</x:v>
      </x:c>
    </x:row>
    <x:row r="120">
      <x:c r="A120" t="n">
        <x:v>119</x:v>
      </x:c>
      <x:c r="B120" t="str">
        <x:f>IF(AND(C120='Калькулятор'!$B$6,'Калькулятор'!$D$13="Так",'Калькулятор'!$D$14="Так",'Калькулятор'!$D$15="Так",'Калькулятор'!$D$17="Так",'Калькулятор'!$D$18="Так",'Калькулятор'!$D$19="Так"),"Активна","")</x:f>
      </x:c>
      <x:c r="C120" t="n">
        <x:v>6</x:v>
      </x:c>
      <x:c r="D120" t="str">
        <x:v>1+2+3+5+6+7</x:v>
      </x:c>
      <x:c r="E120" s="66" t="str">
        <x:f>IF(B120="Активна",'Калькулятор'!$C$13*'Калькулятор'!$C$14*'Калькулятор'!$C$15*'Калькулятор'!$C$17*'Калькулятор'!$C$18*'Калькулятор'!$C$19,"")</x:f>
      </x:c>
      <x:c r="F120" s="68" t="n">
        <x:f>IF(B120="Активна",'Калькулятор'!$B$9,0)</x:f>
        <x:v>0</x:v>
      </x:c>
      <x:c r="G120" t="str">
        <x:f>IF(B120&lt;&gt;"Активна","",IF(AND('Калькулятор'!$E$13="Виграш",'Калькулятор'!$E$14="Виграш",'Калькулятор'!$E$15="Виграш",'Калькулятор'!$E$17="Виграш",'Калькулятор'!$E$18="Виграш",'Калькулятор'!$E$19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$18&lt;&gt;"Програш",'Калькулятор'!$E$19&lt;&gt;"Програш"),"Очікується","Програш")))</x:f>
      </x:c>
      <x:c r="H120" s="68" t="n">
        <x:f>IF(B120="Активна",F120*E120,0)</x:f>
        <x:v>0</x:v>
      </x:c>
      <x:c r="I120" s="68" t="n">
        <x:f>IF(AND(B120="Активна",G120&lt;&gt;"Програш"),F120*E120,0)</x:f>
        <x:v>0</x:v>
      </x:c>
      <x:c r="J120" s="68" t="n">
        <x:f>IF(AND(B120="Активна",G120="Виграш"),F120*E120,0)</x:f>
        <x:v>0</x:v>
      </x:c>
    </x:row>
    <x:row r="121">
      <x:c r="A121" t="n">
        <x:v>120</x:v>
      </x:c>
      <x:c r="B121" t="str">
        <x:f>IF(AND(C121='Калькулятор'!$B$6,'Калькулятор'!$D$16="Так",'Калькулятор'!$D$17="Так",'Калькулятор'!$D$18="Так",'Калькулятор'!$D$19="Так"),"Активна","")</x:f>
      </x:c>
      <x:c r="C121" t="n">
        <x:v>4</x:v>
      </x:c>
      <x:c r="D121" t="str">
        <x:v>4+5+6+7</x:v>
      </x:c>
      <x:c r="E121" s="66" t="str">
        <x:f>IF(B121="Активна",'Калькулятор'!$C$16*'Калькулятор'!$C$17*'Калькулятор'!$C$18*'Калькулятор'!$C$19,"")</x:f>
      </x:c>
      <x:c r="F121" s="68" t="n">
        <x:f>IF(B121="Активна",'Калькулятор'!$B$9,0)</x:f>
        <x:v>0</x:v>
      </x:c>
      <x:c r="G121" t="str">
        <x:f>IF(B121&lt;&gt;"Активна","",IF(AND('Калькулятор'!$E$16="Виграш",'Калькулятор'!$E$17="Виграш",'Калькулятор'!$E$18="Виграш",'Калькулятор'!$E$19="Виграш"),"Виграш",IF(AND('Калькулятор'!$E$16&lt;&gt;"Програш",'Калькулятор'!$E$17&lt;&gt;"Програш",'Калькулятор'!$E$18&lt;&gt;"Програш",'Калькулятор'!$E$19&lt;&gt;"Програш"),"Очікується","Програш")))</x:f>
      </x:c>
      <x:c r="H121" s="68" t="n">
        <x:f>IF(B121="Активна",F121*E121,0)</x:f>
        <x:v>0</x:v>
      </x:c>
      <x:c r="I121" s="68" t="n">
        <x:f>IF(AND(B121="Активна",G121&lt;&gt;"Програш"),F121*E121,0)</x:f>
        <x:v>0</x:v>
      </x:c>
      <x:c r="J121" s="68" t="n">
        <x:f>IF(AND(B121="Активна",G121="Виграш"),F121*E121,0)</x:f>
        <x:v>0</x:v>
      </x:c>
    </x:row>
    <x:row r="122">
      <x:c r="A122" t="n">
        <x:v>121</x:v>
      </x:c>
      <x:c r="B122" t="str">
        <x:f>IF(AND(C122='Калькулятор'!$B$6,'Калькулятор'!$D$13="Так",'Калькулятор'!$D$16="Так",'Калькулятор'!$D$17="Так",'Калькулятор'!$D$18="Так",'Калькулятор'!$D$19="Так"),"Активна","")</x:f>
      </x:c>
      <x:c r="C122" t="n">
        <x:v>5</x:v>
      </x:c>
      <x:c r="D122" t="str">
        <x:v>1+4+5+6+7</x:v>
      </x:c>
      <x:c r="E122" s="66" t="str">
        <x:f>IF(B122="Активна",'Калькулятор'!$C$13*'Калькулятор'!$C$16*'Калькулятор'!$C$17*'Калькулятор'!$C$18*'Калькулятор'!$C$19,"")</x:f>
      </x:c>
      <x:c r="F122" s="68" t="n">
        <x:f>IF(B122="Активна",'Калькулятор'!$B$9,0)</x:f>
        <x:v>0</x:v>
      </x:c>
      <x:c r="G122" t="str">
        <x:f>IF(B122&lt;&gt;"Активна","",IF(AND('Калькулятор'!$E$13="Виграш",'Калькулятор'!$E$16="Виграш",'Калькулятор'!$E$17="Виграш",'Калькулятор'!$E$18="Виграш",'Калькулятор'!$E$19="Виграш"),"Виграш",IF(AND('Калькулятор'!$E$13&lt;&gt;"Програш",'Калькулятор'!$E$16&lt;&gt;"Програш",'Калькулятор'!$E$17&lt;&gt;"Програш",'Калькулятор'!$E$18&lt;&gt;"Програш",'Калькулятор'!$E$19&lt;&gt;"Програш"),"Очікується","Програш")))</x:f>
      </x:c>
      <x:c r="H122" s="68" t="n">
        <x:f>IF(B122="Активна",F122*E122,0)</x:f>
        <x:v>0</x:v>
      </x:c>
      <x:c r="I122" s="68" t="n">
        <x:f>IF(AND(B122="Активна",G122&lt;&gt;"Програш"),F122*E122,0)</x:f>
        <x:v>0</x:v>
      </x:c>
      <x:c r="J122" s="68" t="n">
        <x:f>IF(AND(B122="Активна",G122="Виграш"),F122*E122,0)</x:f>
        <x:v>0</x:v>
      </x:c>
    </x:row>
    <x:row r="123">
      <x:c r="A123" t="n">
        <x:v>122</x:v>
      </x:c>
      <x:c r="B123" t="str">
        <x:f>IF(AND(C123='Калькулятор'!$B$6,'Калькулятор'!$D$14="Так",'Калькулятор'!$D$16="Так",'Калькулятор'!$D$17="Так",'Калькулятор'!$D$18="Так",'Калькулятор'!$D$19="Так"),"Активна","")</x:f>
      </x:c>
      <x:c r="C123" t="n">
        <x:v>5</x:v>
      </x:c>
      <x:c r="D123" t="str">
        <x:v>2+4+5+6+7</x:v>
      </x:c>
      <x:c r="E123" s="66" t="str">
        <x:f>IF(B123="Активна",'Калькулятор'!$C$14*'Калькулятор'!$C$16*'Калькулятор'!$C$17*'Калькулятор'!$C$18*'Калькулятор'!$C$19,"")</x:f>
      </x:c>
      <x:c r="F123" s="68" t="n">
        <x:f>IF(B123="Активна",'Калькулятор'!$B$9,0)</x:f>
        <x:v>0</x:v>
      </x:c>
      <x:c r="G123" t="str">
        <x:f>IF(B123&lt;&gt;"Активна","",IF(AND('Калькулятор'!$E$14="Виграш",'Калькулятор'!$E$16="Виграш",'Калькулятор'!$E$17="Виграш",'Калькулятор'!$E$18="Виграш",'Калькулятор'!$E$19="Виграш"),"Виграш",IF(AND('Калькулятор'!$E$14&lt;&gt;"Програш",'Калькулятор'!$E$16&lt;&gt;"Програш",'Калькулятор'!$E$17&lt;&gt;"Програш",'Калькулятор'!$E$18&lt;&gt;"Програш",'Калькулятор'!$E$19&lt;&gt;"Програш"),"Очікується","Програш")))</x:f>
      </x:c>
      <x:c r="H123" s="68" t="n">
        <x:f>IF(B123="Активна",F123*E123,0)</x:f>
        <x:v>0</x:v>
      </x:c>
      <x:c r="I123" s="68" t="n">
        <x:f>IF(AND(B123="Активна",G123&lt;&gt;"Програш"),F123*E123,0)</x:f>
        <x:v>0</x:v>
      </x:c>
      <x:c r="J123" s="68" t="n">
        <x:f>IF(AND(B123="Активна",G123="Виграш"),F123*E123,0)</x:f>
        <x:v>0</x:v>
      </x:c>
    </x:row>
    <x:row r="124">
      <x:c r="A124" t="n">
        <x:v>123</x:v>
      </x:c>
      <x:c r="B124" t="str">
        <x:f>IF(AND(C124='Калькулятор'!$B$6,'Калькулятор'!$D$13="Так",'Калькулятор'!$D$14="Так",'Калькулятор'!$D$16="Так",'Калькулятор'!$D$17="Так",'Калькулятор'!$D$18="Так",'Калькулятор'!$D$19="Так"),"Активна","")</x:f>
      </x:c>
      <x:c r="C124" t="n">
        <x:v>6</x:v>
      </x:c>
      <x:c r="D124" t="str">
        <x:v>1+2+4+5+6+7</x:v>
      </x:c>
      <x:c r="E124" s="66" t="str">
        <x:f>IF(B124="Активна",'Калькулятор'!$C$13*'Калькулятор'!$C$14*'Калькулятор'!$C$16*'Калькулятор'!$C$17*'Калькулятор'!$C$18*'Калькулятор'!$C$19,"")</x:f>
      </x:c>
      <x:c r="F124" s="68" t="n">
        <x:f>IF(B124="Активна",'Калькулятор'!$B$9,0)</x:f>
        <x:v>0</x:v>
      </x:c>
      <x:c r="G124" t="str">
        <x:f>IF(B124&lt;&gt;"Активна","",IF(AND('Калькулятор'!$E$13="Виграш",'Калькулятор'!$E$14="Виграш",'Калькулятор'!$E$16="Виграш",'Калькулятор'!$E$17="Виграш",'Калькулятор'!$E$18="Виграш",'Калькулятор'!$E$19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$18&lt;&gt;"Програш",'Калькулятор'!$E$19&lt;&gt;"Програш"),"Очікується","Програш")))</x:f>
      </x:c>
      <x:c r="H124" s="68" t="n">
        <x:f>IF(B124="Активна",F124*E124,0)</x:f>
        <x:v>0</x:v>
      </x:c>
      <x:c r="I124" s="68" t="n">
        <x:f>IF(AND(B124="Активна",G124&lt;&gt;"Програш"),F124*E124,0)</x:f>
        <x:v>0</x:v>
      </x:c>
      <x:c r="J124" s="68" t="n">
        <x:f>IF(AND(B124="Активна",G124="Виграш"),F124*E124,0)</x:f>
        <x:v>0</x:v>
      </x:c>
    </x:row>
    <x:row r="125">
      <x:c r="A125" t="n">
        <x:v>124</x:v>
      </x:c>
      <x:c r="B125" t="str">
        <x:f>IF(AND(C125='Калькулятор'!$B$6,'Калькулятор'!$D$15="Так",'Калькулятор'!$D$16="Так",'Калькулятор'!$D$17="Так",'Калькулятор'!$D$18="Так",'Калькулятор'!$D$19="Так"),"Активна","")</x:f>
      </x:c>
      <x:c r="C125" t="n">
        <x:v>5</x:v>
      </x:c>
      <x:c r="D125" t="str">
        <x:v>3+4+5+6+7</x:v>
      </x:c>
      <x:c r="E125" s="66" t="str">
        <x:f>IF(B125="Активна",'Калькулятор'!$C$15*'Калькулятор'!$C$16*'Калькулятор'!$C$17*'Калькулятор'!$C$18*'Калькулятор'!$C$19,"")</x:f>
      </x:c>
      <x:c r="F125" s="68" t="n">
        <x:f>IF(B125="Активна",'Калькулятор'!$B$9,0)</x:f>
        <x:v>0</x:v>
      </x:c>
      <x:c r="G125" t="str">
        <x:f>IF(B125&lt;&gt;"Активна","",IF(AND('Калькулятор'!$E$15="Виграш",'Калькулятор'!$E$16="Виграш",'Калькулятор'!$E$17="Виграш",'Калькулятор'!$E$18="Виграш",'Калькулятор'!$E$19="Виграш"),"Виграш",IF(AND('Калькулятор'!$E$15&lt;&gt;"Програш",'Калькулятор'!$E$16&lt;&gt;"Програш",'Калькулятор'!$E$17&lt;&gt;"Програш",'Калькулятор'!$E$18&lt;&gt;"Програш",'Калькулятор'!$E$19&lt;&gt;"Програш"),"Очікується","Програш")))</x:f>
      </x:c>
      <x:c r="H125" s="68" t="n">
        <x:f>IF(B125="Активна",F125*E125,0)</x:f>
        <x:v>0</x:v>
      </x:c>
      <x:c r="I125" s="68" t="n">
        <x:f>IF(AND(B125="Активна",G125&lt;&gt;"Програш"),F125*E125,0)</x:f>
        <x:v>0</x:v>
      </x:c>
      <x:c r="J125" s="68" t="n">
        <x:f>IF(AND(B125="Активна",G125="Виграш"),F125*E125,0)</x:f>
        <x:v>0</x:v>
      </x:c>
    </x:row>
    <x:row r="126">
      <x:c r="A126" t="n">
        <x:v>125</x:v>
      </x:c>
      <x:c r="B126" t="str">
        <x:f>IF(AND(C126='Калькулятор'!$B$6,'Калькулятор'!$D$13="Так",'Калькулятор'!$D$15="Так",'Калькулятор'!$D$16="Так",'Калькулятор'!$D$17="Так",'Калькулятор'!$D$18="Так",'Калькулятор'!$D$19="Так"),"Активна","")</x:f>
      </x:c>
      <x:c r="C126" t="n">
        <x:v>6</x:v>
      </x:c>
      <x:c r="D126" t="str">
        <x:v>1+3+4+5+6+7</x:v>
      </x:c>
      <x:c r="E126" s="66" t="str">
        <x:f>IF(B126="Активна",'Калькулятор'!$C$13*'Калькулятор'!$C$15*'Калькулятор'!$C$16*'Калькулятор'!$C$17*'Калькулятор'!$C$18*'Калькулятор'!$C$19,"")</x:f>
      </x:c>
      <x:c r="F126" s="68" t="n">
        <x:f>IF(B126="Активна",'Калькулятор'!$B$9,0)</x:f>
        <x:v>0</x:v>
      </x:c>
      <x:c r="G126" t="str">
        <x:f>IF(B126&lt;&gt;"Активна","",IF(AND('Калькулятор'!$E$13="Виграш",'Калькулятор'!$E$15="Виграш",'Калькулятор'!$E$16="Виграш",'Калькулятор'!$E$17="Виграш",'Калькулятор'!$E$18="Виграш",'Калькулятор'!$E$19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$18&lt;&gt;"Програш",'Калькулятор'!$E$19&lt;&gt;"Програш"),"Очікується","Програш")))</x:f>
      </x:c>
      <x:c r="H126" s="68" t="n">
        <x:f>IF(B126="Активна",F126*E126,0)</x:f>
        <x:v>0</x:v>
      </x:c>
      <x:c r="I126" s="68" t="n">
        <x:f>IF(AND(B126="Активна",G126&lt;&gt;"Програш"),F126*E126,0)</x:f>
        <x:v>0</x:v>
      </x:c>
      <x:c r="J126" s="68" t="n">
        <x:f>IF(AND(B126="Активна",G126="Виграш"),F126*E126,0)</x:f>
        <x:v>0</x:v>
      </x:c>
    </x:row>
    <x:row r="127">
      <x:c r="A127" t="n">
        <x:v>126</x:v>
      </x:c>
      <x:c r="B127" t="str">
        <x:f>IF(AND(C127='Калькулятор'!$B$6,'Калькулятор'!$D$14="Так",'Калькулятор'!$D$15="Так",'Калькулятор'!$D$16="Так",'Калькулятор'!$D$17="Так",'Калькулятор'!$D$18="Так",'Калькулятор'!$D$19="Так"),"Активна","")</x:f>
      </x:c>
      <x:c r="C127" t="n">
        <x:v>6</x:v>
      </x:c>
      <x:c r="D127" t="str">
        <x:v>2+3+4+5+6+7</x:v>
      </x:c>
      <x:c r="E127" s="66" t="str">
        <x:f>IF(B127="Активна",'Калькулятор'!$C$14*'Калькулятор'!$C$15*'Калькулятор'!$C$16*'Калькулятор'!$C$17*'Калькулятор'!$C$18*'Калькулятор'!$C$19,"")</x:f>
      </x:c>
      <x:c r="F127" s="68" t="n">
        <x:f>IF(B127="Активна",'Калькулятор'!$B$9,0)</x:f>
        <x:v>0</x:v>
      </x:c>
      <x:c r="G127" t="str">
        <x:f>IF(B127&lt;&gt;"Активна","",IF(AND('Калькулятор'!$E$14="Виграш",'Калькулятор'!$E$15="Виграш",'Калькулятор'!$E$16="Виграш",'Калькулятор'!$E$17="Виграш",'Калькулятор'!$E$18="Виграш",'Калькулятор'!$E$19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$19&lt;&gt;"Програш"),"Очікується","Програш")))</x:f>
      </x:c>
      <x:c r="H127" s="68" t="n">
        <x:f>IF(B127="Активна",F127*E127,0)</x:f>
        <x:v>0</x:v>
      </x:c>
      <x:c r="I127" s="68" t="n">
        <x:f>IF(AND(B127="Активна",G127&lt;&gt;"Програш"),F127*E127,0)</x:f>
        <x:v>0</x:v>
      </x:c>
      <x:c r="J127" s="68" t="n">
        <x:f>IF(AND(B127="Активна",G127="Виграш"),F127*E127,0)</x:f>
        <x:v>0</x:v>
      </x:c>
    </x:row>
    <x:row r="128">
      <x:c r="A128" t="n">
        <x:v>127</x:v>
      </x:c>
      <x:c r="B128" t="str">
        <x:f>IF(AND(C128='Калькулятор'!$B$6,'Калькулятор'!$D$13="Так",'Калькулятор'!$D$14="Так",'Калькулятор'!$D$15="Так",'Калькулятор'!$D$16="Так",'Калькулятор'!$D$17="Так",'Калькулятор'!$D$18="Так",'Калькулятор'!$D$19="Так"),"Активна","")</x:f>
      </x:c>
      <x:c r="C128" t="n">
        <x:v>7</x:v>
      </x:c>
      <x:c r="D128" t="str">
        <x:v>1+2+3+4+5+6+7</x:v>
      </x:c>
      <x:c r="E128" s="66" t="str">
        <x:f>IF(B128="Активна",'Калькулятор'!$C$13*'Калькулятор'!$C$14*'Калькулятор'!$C$15*'Калькулятор'!$C$16*'Калькулятор'!$C$17*'Калькулятор'!$C$18*'Калькулятор'!$C$19,"")</x:f>
      </x:c>
      <x:c r="F128" s="68" t="n">
        <x:f>IF(B128="Активна",'Калькулятор'!$B$9,0)</x:f>
        <x:v>0</x:v>
      </x:c>
      <x:c r="G128" t="str">
        <x:f>IF(B128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$18="Виграш",'Калькулятор'!$E$19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$19&lt;&gt;"Програш"),"Очікується","Програш")))</x:f>
      </x:c>
      <x:c r="H128" s="68" t="n">
        <x:f>IF(B128="Активна",F128*E128,0)</x:f>
        <x:v>0</x:v>
      </x:c>
      <x:c r="I128" s="68" t="n">
        <x:f>IF(AND(B128="Активна",G128&lt;&gt;"Програш"),F128*E128,0)</x:f>
        <x:v>0</x:v>
      </x:c>
      <x:c r="J128" s="68" t="n">
        <x:f>IF(AND(B128="Активна",G128="Виграш"),F128*E128,0)</x:f>
        <x:v>0</x:v>
      </x:c>
    </x:row>
    <x:row r="129">
      <x:c r="A129" t="n">
        <x:v>128</x:v>
      </x:c>
      <x:c r="B129" t="str">
        <x:f>IF(AND(C129='Калькулятор'!$B$6,'Калькулятор'!$D$20="Так"),"Активна","")</x:f>
      </x:c>
      <x:c r="C129" t="n">
        <x:v>1</x:v>
      </x:c>
      <x:c r="D129" t="str">
        <x:v>8</x:v>
      </x:c>
      <x:c r="E129" s="66" t="str">
        <x:f>IF(B129="Активна",'Калькулятор'!$C$20,"")</x:f>
      </x:c>
      <x:c r="F129" s="68" t="n">
        <x:f>IF(B129="Активна",'Калькулятор'!$B$9,0)</x:f>
        <x:v>0</x:v>
      </x:c>
      <x:c r="G129" t="str">
        <x:f>IF(B129&lt;&gt;"Активна","",IF(AND('Калькулятор'!$E$20="Виграш"),"Виграш",IF(AND('Калькулятор'!$E$20&lt;&gt;"Програш"),"Очікується","Програш")))</x:f>
      </x:c>
      <x:c r="H129" s="68" t="n">
        <x:f>IF(B129="Активна",F129*E129,0)</x:f>
        <x:v>0</x:v>
      </x:c>
      <x:c r="I129" s="68" t="n">
        <x:f>IF(AND(B129="Активна",G129&lt;&gt;"Програш"),F129*E129,0)</x:f>
        <x:v>0</x:v>
      </x:c>
      <x:c r="J129" s="68" t="n">
        <x:f>IF(AND(B129="Активна",G129="Виграш"),F129*E129,0)</x:f>
        <x:v>0</x:v>
      </x:c>
    </x:row>
    <x:row r="130">
      <x:c r="A130" t="n">
        <x:v>129</x:v>
      </x:c>
      <x:c r="B130" t="str">
        <x:f>IF(AND(C130='Калькулятор'!$B$6,'Калькулятор'!$D$13="Так",'Калькулятор'!$D$20="Так"),"Активна","")</x:f>
        <x:v>Активна</x:v>
      </x:c>
      <x:c r="C130" t="n">
        <x:v>2</x:v>
      </x:c>
      <x:c r="D130" t="str">
        <x:v>1+8</x:v>
      </x:c>
      <x:c r="E130" s="66" t="n">
        <x:f>IF(B130="Активна",'Калькулятор'!$C$13*'Калькулятор'!$C$20,"")</x:f>
        <x:v>2.25</x:v>
      </x:c>
      <x:c r="F130" s="68" t="n">
        <x:f>IF(B130="Активна",'Калькулятор'!$B$9,0)</x:f>
        <x:v>4</x:v>
      </x:c>
      <x:c r="G130" t="str">
        <x:f>IF(B130&lt;&gt;"Активна","",IF(AND('Калькулятор'!$E$13="Виграш",'Калькулятор'!$E$20="Виграш"),"Виграш",IF(AND('Калькулятор'!$E$13&lt;&gt;"Програш",'Калькулятор'!$E$20&lt;&gt;"Програш"),"Очікується","Програш")))</x:f>
        <x:v>Очікується</x:v>
      </x:c>
      <x:c r="H130" s="68" t="n">
        <x:f>IF(B130="Активна",F130*E130,0)</x:f>
        <x:v>9</x:v>
      </x:c>
      <x:c r="I130" s="68" t="n">
        <x:f>IF(AND(B130="Активна",G130&lt;&gt;"Програш"),F130*E130,0)</x:f>
        <x:v>9</x:v>
      </x:c>
      <x:c r="J130" s="68" t="n">
        <x:f>IF(AND(B130="Активна",G130="Виграш"),F130*E130,0)</x:f>
        <x:v>0</x:v>
      </x:c>
    </x:row>
    <x:row r="131">
      <x:c r="A131" t="n">
        <x:v>130</x:v>
      </x:c>
      <x:c r="B131" t="str">
        <x:f>IF(AND(C131='Калькулятор'!$B$6,'Калькулятор'!$D$14="Так",'Калькулятор'!$D$20="Так"),"Активна","")</x:f>
        <x:v>Активна</x:v>
      </x:c>
      <x:c r="C131" t="n">
        <x:v>2</x:v>
      </x:c>
      <x:c r="D131" t="str">
        <x:v>2+8</x:v>
      </x:c>
      <x:c r="E131" s="66" t="n">
        <x:f>IF(B131="Активна",'Калькулятор'!$C$14*'Калькулятор'!$C$20,"")</x:f>
        <x:v>2.25</x:v>
      </x:c>
      <x:c r="F131" s="68" t="n">
        <x:f>IF(B131="Активна",'Калькулятор'!$B$9,0)</x:f>
        <x:v>4</x:v>
      </x:c>
      <x:c r="G131" t="str">
        <x:f>IF(B131&lt;&gt;"Активна","",IF(AND('Калькулятор'!$E$14="Виграш",'Калькулятор'!$E$20="Виграш"),"Виграш",IF(AND('Калькулятор'!$E$14&lt;&gt;"Програш",'Калькулятор'!$E$20&lt;&gt;"Програш"),"Очікується","Програш")))</x:f>
        <x:v>Очікується</x:v>
      </x:c>
      <x:c r="H131" s="68" t="n">
        <x:f>IF(B131="Активна",F131*E131,0)</x:f>
        <x:v>9</x:v>
      </x:c>
      <x:c r="I131" s="68" t="n">
        <x:f>IF(AND(B131="Активна",G131&lt;&gt;"Програш"),F131*E131,0)</x:f>
        <x:v>9</x:v>
      </x:c>
      <x:c r="J131" s="68" t="n">
        <x:f>IF(AND(B131="Активна",G131="Виграш"),F131*E131,0)</x:f>
        <x:v>0</x:v>
      </x:c>
    </x:row>
    <x:row r="132">
      <x:c r="A132" t="n">
        <x:v>131</x:v>
      </x:c>
      <x:c r="B132" t="str">
        <x:f>IF(AND(C132='Калькулятор'!$B$6,'Калькулятор'!$D$13="Так",'Калькулятор'!$D$14="Так",'Калькулятор'!$D$20="Так"),"Активна","")</x:f>
      </x:c>
      <x:c r="C132" t="n">
        <x:v>3</x:v>
      </x:c>
      <x:c r="D132" t="str">
        <x:v>1+2+8</x:v>
      </x:c>
      <x:c r="E132" s="66" t="str">
        <x:f>IF(B132="Активна",'Калькулятор'!$C$13*'Калькулятор'!$C$14*'Калькулятор'!$C$20,"")</x:f>
      </x:c>
      <x:c r="F132" s="68" t="n">
        <x:f>IF(B132="Активна",'Калькулятор'!$B$9,0)</x:f>
        <x:v>0</x:v>
      </x:c>
      <x:c r="G132" t="str">
        <x:f>IF(B132&lt;&gt;"Активна","",IF(AND('Калькулятор'!$E$13="Виграш",'Калькулятор'!$E$14="Виграш",'Калькулятор'!$E$20="Виграш"),"Виграш",IF(AND('Калькулятор'!$E$13&lt;&gt;"Програш",'Калькулятор'!$E$14&lt;&gt;"Програш",'Калькулятор'!$E$20&lt;&gt;"Програш"),"Очікується","Програш")))</x:f>
      </x:c>
      <x:c r="H132" s="68" t="n">
        <x:f>IF(B132="Активна",F132*E132,0)</x:f>
        <x:v>0</x:v>
      </x:c>
      <x:c r="I132" s="68" t="n">
        <x:f>IF(AND(B132="Активна",G132&lt;&gt;"Програш"),F132*E132,0)</x:f>
        <x:v>0</x:v>
      </x:c>
      <x:c r="J132" s="68" t="n">
        <x:f>IF(AND(B132="Активна",G132="Виграш"),F132*E132,0)</x:f>
        <x:v>0</x:v>
      </x:c>
    </x:row>
    <x:row r="133">
      <x:c r="A133" t="n">
        <x:v>132</x:v>
      </x:c>
      <x:c r="B133" t="str">
        <x:f>IF(AND(C133='Калькулятор'!$B$6,'Калькулятор'!$D$15="Так",'Калькулятор'!$D$20="Так"),"Активна","")</x:f>
        <x:v>Активна</x:v>
      </x:c>
      <x:c r="C133" t="n">
        <x:v>2</x:v>
      </x:c>
      <x:c r="D133" t="str">
        <x:v>3+8</x:v>
      </x:c>
      <x:c r="E133" s="66" t="n">
        <x:f>IF(B133="Активна",'Калькулятор'!$C$15*'Калькулятор'!$C$20,"")</x:f>
        <x:v>2.25</x:v>
      </x:c>
      <x:c r="F133" s="68" t="n">
        <x:f>IF(B133="Активна",'Калькулятор'!$B$9,0)</x:f>
        <x:v>4</x:v>
      </x:c>
      <x:c r="G133" t="str">
        <x:f>IF(B133&lt;&gt;"Активна","",IF(AND('Калькулятор'!$E$15="Виграш",'Калькулятор'!$E$20="Виграш"),"Виграш",IF(AND('Калькулятор'!$E$15&lt;&gt;"Програш",'Калькулятор'!$E$20&lt;&gt;"Програш"),"Очікується","Програш")))</x:f>
        <x:v>Очікується</x:v>
      </x:c>
      <x:c r="H133" s="68" t="n">
        <x:f>IF(B133="Активна",F133*E133,0)</x:f>
        <x:v>9</x:v>
      </x:c>
      <x:c r="I133" s="68" t="n">
        <x:f>IF(AND(B133="Активна",G133&lt;&gt;"Програш"),F133*E133,0)</x:f>
        <x:v>9</x:v>
      </x:c>
      <x:c r="J133" s="68" t="n">
        <x:f>IF(AND(B133="Активна",G133="Виграш"),F133*E133,0)</x:f>
        <x:v>0</x:v>
      </x:c>
    </x:row>
    <x:row r="134">
      <x:c r="A134" t="n">
        <x:v>133</x:v>
      </x:c>
      <x:c r="B134" t="str">
        <x:f>IF(AND(C134='Калькулятор'!$B$6,'Калькулятор'!$D$13="Так",'Калькулятор'!$D$15="Так",'Калькулятор'!$D$20="Так"),"Активна","")</x:f>
      </x:c>
      <x:c r="C134" t="n">
        <x:v>3</x:v>
      </x:c>
      <x:c r="D134" t="str">
        <x:v>1+3+8</x:v>
      </x:c>
      <x:c r="E134" s="66" t="str">
        <x:f>IF(B134="Активна",'Калькулятор'!$C$13*'Калькулятор'!$C$15*'Калькулятор'!$C$20,"")</x:f>
      </x:c>
      <x:c r="F134" s="68" t="n">
        <x:f>IF(B134="Активна",'Калькулятор'!$B$9,0)</x:f>
        <x:v>0</x:v>
      </x:c>
      <x:c r="G134" t="str">
        <x:f>IF(B134&lt;&gt;"Активна","",IF(AND('Калькулятор'!$E$13="Виграш",'Калькулятор'!$E$15="Виграш",'Калькулятор'!$E$20="Виграш"),"Виграш",IF(AND('Калькулятор'!$E$13&lt;&gt;"Програш",'Калькулятор'!$E$15&lt;&gt;"Програш",'Калькулятор'!$E$20&lt;&gt;"Програш"),"Очікується","Програш")))</x:f>
      </x:c>
      <x:c r="H134" s="68" t="n">
        <x:f>IF(B134="Активна",F134*E134,0)</x:f>
        <x:v>0</x:v>
      </x:c>
      <x:c r="I134" s="68" t="n">
        <x:f>IF(AND(B134="Активна",G134&lt;&gt;"Програш"),F134*E134,0)</x:f>
        <x:v>0</x:v>
      </x:c>
      <x:c r="J134" s="68" t="n">
        <x:f>IF(AND(B134="Активна",G134="Виграш"),F134*E134,0)</x:f>
        <x:v>0</x:v>
      </x:c>
    </x:row>
    <x:row r="135">
      <x:c r="A135" t="n">
        <x:v>134</x:v>
      </x:c>
      <x:c r="B135" t="str">
        <x:f>IF(AND(C135='Калькулятор'!$B$6,'Калькулятор'!$D$14="Так",'Калькулятор'!$D$15="Так",'Калькулятор'!$D$20="Так"),"Активна","")</x:f>
      </x:c>
      <x:c r="C135" t="n">
        <x:v>3</x:v>
      </x:c>
      <x:c r="D135" t="str">
        <x:v>2+3+8</x:v>
      </x:c>
      <x:c r="E135" s="66" t="str">
        <x:f>IF(B135="Активна",'Калькулятор'!$C$14*'Калькулятор'!$C$15*'Калькулятор'!$C$20,"")</x:f>
      </x:c>
      <x:c r="F135" s="68" t="n">
        <x:f>IF(B135="Активна",'Калькулятор'!$B$9,0)</x:f>
        <x:v>0</x:v>
      </x:c>
      <x:c r="G135" t="str">
        <x:f>IF(B135&lt;&gt;"Активна","",IF(AND('Калькулятор'!$E$14="Виграш",'Калькулятор'!$E$15="Виграш",'Калькулятор'!$E$20="Виграш"),"Виграш",IF(AND('Калькулятор'!$E$14&lt;&gt;"Програш",'Калькулятор'!$E$15&lt;&gt;"Програш",'Калькулятор'!$E$20&lt;&gt;"Програш"),"Очікується","Програш")))</x:f>
      </x:c>
      <x:c r="H135" s="68" t="n">
        <x:f>IF(B135="Активна",F135*E135,0)</x:f>
        <x:v>0</x:v>
      </x:c>
      <x:c r="I135" s="68" t="n">
        <x:f>IF(AND(B135="Активна",G135&lt;&gt;"Програш"),F135*E135,0)</x:f>
        <x:v>0</x:v>
      </x:c>
      <x:c r="J135" s="68" t="n">
        <x:f>IF(AND(B135="Активна",G135="Виграш"),F135*E135,0)</x:f>
        <x:v>0</x:v>
      </x:c>
    </x:row>
    <x:row r="136">
      <x:c r="A136" t="n">
        <x:v>135</x:v>
      </x:c>
      <x:c r="B136" t="str">
        <x:f>IF(AND(C136='Калькулятор'!$B$6,'Калькулятор'!$D$13="Так",'Калькулятор'!$D$14="Так",'Калькулятор'!$D$15="Так",'Калькулятор'!$D$20="Так"),"Активна","")</x:f>
      </x:c>
      <x:c r="C136" t="n">
        <x:v>4</x:v>
      </x:c>
      <x:c r="D136" t="str">
        <x:v>1+2+3+8</x:v>
      </x:c>
      <x:c r="E136" s="66" t="str">
        <x:f>IF(B136="Активна",'Калькулятор'!$C$13*'Калькулятор'!$C$14*'Калькулятор'!$C$15*'Калькулятор'!$C$20,"")</x:f>
      </x:c>
      <x:c r="F136" s="68" t="n">
        <x:f>IF(B136="Активна",'Калькулятор'!$B$9,0)</x:f>
        <x:v>0</x:v>
      </x:c>
      <x:c r="G136" t="str">
        <x:f>IF(B136&lt;&gt;"Активна","",IF(AND('Калькулятор'!$E$13="Виграш",'Калькулятор'!$E$14="Виграш",'Калькулятор'!$E$15="Виграш",'Калькулятор'!$E$20="Виграш"),"Виграш",IF(AND('Калькулятор'!$E$13&lt;&gt;"Програш",'Калькулятор'!$E$14&lt;&gt;"Програш",'Калькулятор'!$E$15&lt;&gt;"Програш",'Калькулятор'!$E$20&lt;&gt;"Програш"),"Очікується","Програш")))</x:f>
      </x:c>
      <x:c r="H136" s="68" t="n">
        <x:f>IF(B136="Активна",F136*E136,0)</x:f>
        <x:v>0</x:v>
      </x:c>
      <x:c r="I136" s="68" t="n">
        <x:f>IF(AND(B136="Активна",G136&lt;&gt;"Програш"),F136*E136,0)</x:f>
        <x:v>0</x:v>
      </x:c>
      <x:c r="J136" s="68" t="n">
        <x:f>IF(AND(B136="Активна",G136="Виграш"),F136*E136,0)</x:f>
        <x:v>0</x:v>
      </x:c>
    </x:row>
    <x:row r="137">
      <x:c r="A137" t="n">
        <x:v>136</x:v>
      </x:c>
      <x:c r="B137" t="str">
        <x:f>IF(AND(C137='Калькулятор'!$B$6,'Калькулятор'!$D$16="Так",'Калькулятор'!$D$20="Так"),"Активна","")</x:f>
        <x:v>Активна</x:v>
      </x:c>
      <x:c r="C137" t="n">
        <x:v>2</x:v>
      </x:c>
      <x:c r="D137" t="str">
        <x:v>4+8</x:v>
      </x:c>
      <x:c r="E137" s="66" t="n">
        <x:f>IF(B137="Активна",'Калькулятор'!$C$16*'Калькулятор'!$C$20,"")</x:f>
        <x:v>2.25</x:v>
      </x:c>
      <x:c r="F137" s="68" t="n">
        <x:f>IF(B137="Активна",'Калькулятор'!$B$9,0)</x:f>
        <x:v>4</x:v>
      </x:c>
      <x:c r="G137" t="str">
        <x:f>IF(B137&lt;&gt;"Активна","",IF(AND('Калькулятор'!$E$16="Виграш",'Калькулятор'!$E$20="Виграш"),"Виграш",IF(AND('Калькулятор'!$E$16&lt;&gt;"Програш",'Калькулятор'!$E$20&lt;&gt;"Програш"),"Очікується","Програш")))</x:f>
        <x:v>Очікується</x:v>
      </x:c>
      <x:c r="H137" s="68" t="n">
        <x:f>IF(B137="Активна",F137*E137,0)</x:f>
        <x:v>9</x:v>
      </x:c>
      <x:c r="I137" s="68" t="n">
        <x:f>IF(AND(B137="Активна",G137&lt;&gt;"Програш"),F137*E137,0)</x:f>
        <x:v>9</x:v>
      </x:c>
      <x:c r="J137" s="68" t="n">
        <x:f>IF(AND(B137="Активна",G137="Виграш"),F137*E137,0)</x:f>
        <x:v>0</x:v>
      </x:c>
    </x:row>
    <x:row r="138">
      <x:c r="A138" t="n">
        <x:v>137</x:v>
      </x:c>
      <x:c r="B138" t="str">
        <x:f>IF(AND(C138='Калькулятор'!$B$6,'Калькулятор'!$D$13="Так",'Калькулятор'!$D$16="Так",'Калькулятор'!$D$20="Так"),"Активна","")</x:f>
      </x:c>
      <x:c r="C138" t="n">
        <x:v>3</x:v>
      </x:c>
      <x:c r="D138" t="str">
        <x:v>1+4+8</x:v>
      </x:c>
      <x:c r="E138" s="66" t="str">
        <x:f>IF(B138="Активна",'Калькулятор'!$C$13*'Калькулятор'!$C$16*'Калькулятор'!$C$20,"")</x:f>
      </x:c>
      <x:c r="F138" s="68" t="n">
        <x:f>IF(B138="Активна",'Калькулятор'!$B$9,0)</x:f>
        <x:v>0</x:v>
      </x:c>
      <x:c r="G138" t="str">
        <x:f>IF(B138&lt;&gt;"Активна","",IF(AND('Калькулятор'!$E$13="Виграш",'Калькулятор'!$E$16="Виграш",'Калькулятор'!$E$20="Виграш"),"Виграш",IF(AND('Калькулятор'!$E$13&lt;&gt;"Програш",'Калькулятор'!$E$16&lt;&gt;"Програш",'Калькулятор'!$E$20&lt;&gt;"Програш"),"Очікується","Програш")))</x:f>
      </x:c>
      <x:c r="H138" s="68" t="n">
        <x:f>IF(B138="Активна",F138*E138,0)</x:f>
        <x:v>0</x:v>
      </x:c>
      <x:c r="I138" s="68" t="n">
        <x:f>IF(AND(B138="Активна",G138&lt;&gt;"Програш"),F138*E138,0)</x:f>
        <x:v>0</x:v>
      </x:c>
      <x:c r="J138" s="68" t="n">
        <x:f>IF(AND(B138="Активна",G138="Виграш"),F138*E138,0)</x:f>
        <x:v>0</x:v>
      </x:c>
    </x:row>
    <x:row r="139">
      <x:c r="A139" t="n">
        <x:v>138</x:v>
      </x:c>
      <x:c r="B139" t="str">
        <x:f>IF(AND(C139='Калькулятор'!$B$6,'Калькулятор'!$D$14="Так",'Калькулятор'!$D$16="Так",'Калькулятор'!$D$20="Так"),"Активна","")</x:f>
      </x:c>
      <x:c r="C139" t="n">
        <x:v>3</x:v>
      </x:c>
      <x:c r="D139" t="str">
        <x:v>2+4+8</x:v>
      </x:c>
      <x:c r="E139" s="66" t="str">
        <x:f>IF(B139="Активна",'Калькулятор'!$C$14*'Калькулятор'!$C$16*'Калькулятор'!$C$20,"")</x:f>
      </x:c>
      <x:c r="F139" s="68" t="n">
        <x:f>IF(B139="Активна",'Калькулятор'!$B$9,0)</x:f>
        <x:v>0</x:v>
      </x:c>
      <x:c r="G139" t="str">
        <x:f>IF(B139&lt;&gt;"Активна","",IF(AND('Калькулятор'!$E$14="Виграш",'Калькулятор'!$E$16="Виграш",'Калькулятор'!$E$20="Виграш"),"Виграш",IF(AND('Калькулятор'!$E$14&lt;&gt;"Програш",'Калькулятор'!$E$16&lt;&gt;"Програш",'Калькулятор'!$E$20&lt;&gt;"Програш"),"Очікується","Програш")))</x:f>
      </x:c>
      <x:c r="H139" s="68" t="n">
        <x:f>IF(B139="Активна",F139*E139,0)</x:f>
        <x:v>0</x:v>
      </x:c>
      <x:c r="I139" s="68" t="n">
        <x:f>IF(AND(B139="Активна",G139&lt;&gt;"Програш"),F139*E139,0)</x:f>
        <x:v>0</x:v>
      </x:c>
      <x:c r="J139" s="68" t="n">
        <x:f>IF(AND(B139="Активна",G139="Виграш"),F139*E139,0)</x:f>
        <x:v>0</x:v>
      </x:c>
    </x:row>
    <x:row r="140">
      <x:c r="A140" t="n">
        <x:v>139</x:v>
      </x:c>
      <x:c r="B140" t="str">
        <x:f>IF(AND(C140='Калькулятор'!$B$6,'Калькулятор'!$D$13="Так",'Калькулятор'!$D$14="Так",'Калькулятор'!$D$16="Так",'Калькулятор'!$D$20="Так"),"Активна","")</x:f>
      </x:c>
      <x:c r="C140" t="n">
        <x:v>4</x:v>
      </x:c>
      <x:c r="D140" t="str">
        <x:v>1+2+4+8</x:v>
      </x:c>
      <x:c r="E140" s="66" t="str">
        <x:f>IF(B140="Активна",'Калькулятор'!$C$13*'Калькулятор'!$C$14*'Калькулятор'!$C$16*'Калькулятор'!$C$20,"")</x:f>
      </x:c>
      <x:c r="F140" s="68" t="n">
        <x:f>IF(B140="Активна",'Калькулятор'!$B$9,0)</x:f>
        <x:v>0</x:v>
      </x:c>
      <x:c r="G140" t="str">
        <x:f>IF(B140&lt;&gt;"Активна","",IF(AND('Калькулятор'!$E$13="Виграш",'Калькулятор'!$E$14="Виграш",'Калькулятор'!$E$16="Виграш",'Калькулятор'!$E$20="Виграш"),"Виграш",IF(AND('Калькулятор'!$E$13&lt;&gt;"Програш",'Калькулятор'!$E$14&lt;&gt;"Програш",'Калькулятор'!$E$16&lt;&gt;"Програш",'Калькулятор'!$E$20&lt;&gt;"Програш"),"Очікується","Програш")))</x:f>
      </x:c>
      <x:c r="H140" s="68" t="n">
        <x:f>IF(B140="Активна",F140*E140,0)</x:f>
        <x:v>0</x:v>
      </x:c>
      <x:c r="I140" s="68" t="n">
        <x:f>IF(AND(B140="Активна",G140&lt;&gt;"Програш"),F140*E140,0)</x:f>
        <x:v>0</x:v>
      </x:c>
      <x:c r="J140" s="68" t="n">
        <x:f>IF(AND(B140="Активна",G140="Виграш"),F140*E140,0)</x:f>
        <x:v>0</x:v>
      </x:c>
    </x:row>
    <x:row r="141">
      <x:c r="A141" t="n">
        <x:v>140</x:v>
      </x:c>
      <x:c r="B141" t="str">
        <x:f>IF(AND(C141='Калькулятор'!$B$6,'Калькулятор'!$D$15="Так",'Калькулятор'!$D$16="Так",'Калькулятор'!$D$20="Так"),"Активна","")</x:f>
      </x:c>
      <x:c r="C141" t="n">
        <x:v>3</x:v>
      </x:c>
      <x:c r="D141" t="str">
        <x:v>3+4+8</x:v>
      </x:c>
      <x:c r="E141" s="66" t="str">
        <x:f>IF(B141="Активна",'Калькулятор'!$C$15*'Калькулятор'!$C$16*'Калькулятор'!$C$20,"")</x:f>
      </x:c>
      <x:c r="F141" s="68" t="n">
        <x:f>IF(B141="Активна",'Калькулятор'!$B$9,0)</x:f>
        <x:v>0</x:v>
      </x:c>
      <x:c r="G141" t="str">
        <x:f>IF(B141&lt;&gt;"Активна","",IF(AND('Калькулятор'!$E$15="Виграш",'Калькулятор'!$E$16="Виграш",'Калькулятор'!$E$20="Виграш"),"Виграш",IF(AND('Калькулятор'!$E$15&lt;&gt;"Програш",'Калькулятор'!$E$16&lt;&gt;"Програш",'Калькулятор'!$E$20&lt;&gt;"Програш"),"Очікується","Програш")))</x:f>
      </x:c>
      <x:c r="H141" s="68" t="n">
        <x:f>IF(B141="Активна",F141*E141,0)</x:f>
        <x:v>0</x:v>
      </x:c>
      <x:c r="I141" s="68" t="n">
        <x:f>IF(AND(B141="Активна",G141&lt;&gt;"Програш"),F141*E141,0)</x:f>
        <x:v>0</x:v>
      </x:c>
      <x:c r="J141" s="68" t="n">
        <x:f>IF(AND(B141="Активна",G141="Виграш"),F141*E141,0)</x:f>
        <x:v>0</x:v>
      </x:c>
    </x:row>
    <x:row r="142">
      <x:c r="A142" t="n">
        <x:v>141</x:v>
      </x:c>
      <x:c r="B142" t="str">
        <x:f>IF(AND(C142='Калькулятор'!$B$6,'Калькулятор'!$D$13="Так",'Калькулятор'!$D$15="Так",'Калькулятор'!$D$16="Так",'Калькулятор'!$D$20="Так"),"Активна","")</x:f>
      </x:c>
      <x:c r="C142" t="n">
        <x:v>4</x:v>
      </x:c>
      <x:c r="D142" t="str">
        <x:v>1+3+4+8</x:v>
      </x:c>
      <x:c r="E142" s="66" t="str">
        <x:f>IF(B142="Активна",'Калькулятор'!$C$13*'Калькулятор'!$C$15*'Калькулятор'!$C$16*'Калькулятор'!$C$20,"")</x:f>
      </x:c>
      <x:c r="F142" s="68" t="n">
        <x:f>IF(B142="Активна",'Калькулятор'!$B$9,0)</x:f>
        <x:v>0</x:v>
      </x:c>
      <x:c r="G142" t="str">
        <x:f>IF(B142&lt;&gt;"Активна","",IF(AND('Калькулятор'!$E$13="Виграш",'Калькулятор'!$E$15="Виграш",'Калькулятор'!$E$16="Виграш",'Калькулятор'!$E$20="Виграш"),"Виграш",IF(AND('Калькулятор'!$E$13&lt;&gt;"Програш",'Калькулятор'!$E$15&lt;&gt;"Програш",'Калькулятор'!$E$16&lt;&gt;"Програш",'Калькулятор'!$E$20&lt;&gt;"Програш"),"Очікується","Програш")))</x:f>
      </x:c>
      <x:c r="H142" s="68" t="n">
        <x:f>IF(B142="Активна",F142*E142,0)</x:f>
        <x:v>0</x:v>
      </x:c>
      <x:c r="I142" s="68" t="n">
        <x:f>IF(AND(B142="Активна",G142&lt;&gt;"Програш"),F142*E142,0)</x:f>
        <x:v>0</x:v>
      </x:c>
      <x:c r="J142" s="68" t="n">
        <x:f>IF(AND(B142="Активна",G142="Виграш"),F142*E142,0)</x:f>
        <x:v>0</x:v>
      </x:c>
    </x:row>
    <x:row r="143">
      <x:c r="A143" t="n">
        <x:v>142</x:v>
      </x:c>
      <x:c r="B143" t="str">
        <x:f>IF(AND(C143='Калькулятор'!$B$6,'Калькулятор'!$D$14="Так",'Калькулятор'!$D$15="Так",'Калькулятор'!$D$16="Так",'Калькулятор'!$D$20="Так"),"Активна","")</x:f>
      </x:c>
      <x:c r="C143" t="n">
        <x:v>4</x:v>
      </x:c>
      <x:c r="D143" t="str">
        <x:v>2+3+4+8</x:v>
      </x:c>
      <x:c r="E143" s="66" t="str">
        <x:f>IF(B143="Активна",'Калькулятор'!$C$14*'Калькулятор'!$C$15*'Калькулятор'!$C$16*'Калькулятор'!$C$20,"")</x:f>
      </x:c>
      <x:c r="F143" s="68" t="n">
        <x:f>IF(B143="Активна",'Калькулятор'!$B$9,0)</x:f>
        <x:v>0</x:v>
      </x:c>
      <x:c r="G143" t="str">
        <x:f>IF(B143&lt;&gt;"Активна","",IF(AND('Калькулятор'!$E$14="Виграш",'Калькулятор'!$E$15="Виграш",'Калькулятор'!$E$16="Виграш",'Калькулятор'!$E$20="Виграш"),"Виграш",IF(AND('Калькулятор'!$E$14&lt;&gt;"Програш",'Калькулятор'!$E$15&lt;&gt;"Програш",'Калькулятор'!$E$16&lt;&gt;"Програш",'Калькулятор'!$E$20&lt;&gt;"Програш"),"Очікується","Програш")))</x:f>
      </x:c>
      <x:c r="H143" s="68" t="n">
        <x:f>IF(B143="Активна",F143*E143,0)</x:f>
        <x:v>0</x:v>
      </x:c>
      <x:c r="I143" s="68" t="n">
        <x:f>IF(AND(B143="Активна",G143&lt;&gt;"Програш"),F143*E143,0)</x:f>
        <x:v>0</x:v>
      </x:c>
      <x:c r="J143" s="68" t="n">
        <x:f>IF(AND(B143="Активна",G143="Виграш"),F143*E143,0)</x:f>
        <x:v>0</x:v>
      </x:c>
    </x:row>
    <x:row r="144">
      <x:c r="A144" t="n">
        <x:v>143</x:v>
      </x:c>
      <x:c r="B144" t="str">
        <x:f>IF(AND(C144='Калькулятор'!$B$6,'Калькулятор'!$D$13="Так",'Калькулятор'!$D$14="Так",'Калькулятор'!$D$15="Так",'Калькулятор'!$D$16="Так",'Калькулятор'!$D$20="Так"),"Активна","")</x:f>
      </x:c>
      <x:c r="C144" t="n">
        <x:v>5</x:v>
      </x:c>
      <x:c r="D144" t="str">
        <x:v>1+2+3+4+8</x:v>
      </x:c>
      <x:c r="E144" s="66" t="str">
        <x:f>IF(B144="Активна",'Калькулятор'!$C$13*'Калькулятор'!$C$14*'Калькулятор'!$C$15*'Калькулятор'!$C$16*'Калькулятор'!$C$20,"")</x:f>
      </x:c>
      <x:c r="F144" s="68" t="n">
        <x:f>IF(B144="Активна",'Калькулятор'!$B$9,0)</x:f>
        <x:v>0</x:v>
      </x:c>
      <x:c r="G144" t="str">
        <x:f>IF(B144&lt;&gt;"Активна","",IF(AND('Калькулятор'!$E$13="Виграш",'Калькулятор'!$E$14="Виграш",'Калькулятор'!$E$15="Виграш",'Калькулятор'!$E$16="Виграш",'Калькулятор'!$E$20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$20&lt;&gt;"Програш"),"Очікується","Програш")))</x:f>
      </x:c>
      <x:c r="H144" s="68" t="n">
        <x:f>IF(B144="Активна",F144*E144,0)</x:f>
        <x:v>0</x:v>
      </x:c>
      <x:c r="I144" s="68" t="n">
        <x:f>IF(AND(B144="Активна",G144&lt;&gt;"Програш"),F144*E144,0)</x:f>
        <x:v>0</x:v>
      </x:c>
      <x:c r="J144" s="68" t="n">
        <x:f>IF(AND(B144="Активна",G144="Виграш"),F144*E144,0)</x:f>
        <x:v>0</x:v>
      </x:c>
    </x:row>
    <x:row r="145">
      <x:c r="A145" t="n">
        <x:v>144</x:v>
      </x:c>
      <x:c r="B145" t="str">
        <x:f>IF(AND(C145='Калькулятор'!$B$6,'Калькулятор'!$D$17="Так",'Калькулятор'!$D$20="Так"),"Активна","")</x:f>
        <x:v>Активна</x:v>
      </x:c>
      <x:c r="C145" t="n">
        <x:v>2</x:v>
      </x:c>
      <x:c r="D145" t="str">
        <x:v>5+8</x:v>
      </x:c>
      <x:c r="E145" s="66" t="n">
        <x:f>IF(B145="Активна",'Калькулятор'!$C$17*'Калькулятор'!$C$20,"")</x:f>
        <x:v>2.25</x:v>
      </x:c>
      <x:c r="F145" s="68" t="n">
        <x:f>IF(B145="Активна",'Калькулятор'!$B$9,0)</x:f>
        <x:v>4</x:v>
      </x:c>
      <x:c r="G145" t="str">
        <x:f>IF(B145&lt;&gt;"Активна","",IF(AND('Калькулятор'!$E$17="Виграш",'Калькулятор'!$E$20="Виграш"),"Виграш",IF(AND('Калькулятор'!$E$17&lt;&gt;"Програш",'Калькулятор'!$E$20&lt;&gt;"Програш"),"Очікується","Програш")))</x:f>
        <x:v>Очікується</x:v>
      </x:c>
      <x:c r="H145" s="68" t="n">
        <x:f>IF(B145="Активна",F145*E145,0)</x:f>
        <x:v>9</x:v>
      </x:c>
      <x:c r="I145" s="68" t="n">
        <x:f>IF(AND(B145="Активна",G145&lt;&gt;"Програш"),F145*E145,0)</x:f>
        <x:v>9</x:v>
      </x:c>
      <x:c r="J145" s="68" t="n">
        <x:f>IF(AND(B145="Активна",G145="Виграш"),F145*E145,0)</x:f>
        <x:v>0</x:v>
      </x:c>
    </x:row>
    <x:row r="146">
      <x:c r="A146" t="n">
        <x:v>145</x:v>
      </x:c>
      <x:c r="B146" t="str">
        <x:f>IF(AND(C146='Калькулятор'!$B$6,'Калькулятор'!$D$13="Так",'Калькулятор'!$D$17="Так",'Калькулятор'!$D$20="Так"),"Активна","")</x:f>
      </x:c>
      <x:c r="C146" t="n">
        <x:v>3</x:v>
      </x:c>
      <x:c r="D146" t="str">
        <x:v>1+5+8</x:v>
      </x:c>
      <x:c r="E146" s="66" t="str">
        <x:f>IF(B146="Активна",'Калькулятор'!$C$13*'Калькулятор'!$C$17*'Калькулятор'!$C$20,"")</x:f>
      </x:c>
      <x:c r="F146" s="68" t="n">
        <x:f>IF(B146="Активна",'Калькулятор'!$B$9,0)</x:f>
        <x:v>0</x:v>
      </x:c>
      <x:c r="G146" t="str">
        <x:f>IF(B146&lt;&gt;"Активна","",IF(AND('Калькулятор'!$E$13="Виграш",'Калькулятор'!$E$17="Виграш",'Калькулятор'!$E$20="Виграш"),"Виграш",IF(AND('Калькулятор'!$E$13&lt;&gt;"Програш",'Калькулятор'!$E$17&lt;&gt;"Програш",'Калькулятор'!$E$20&lt;&gt;"Програш"),"Очікується","Програш")))</x:f>
      </x:c>
      <x:c r="H146" s="68" t="n">
        <x:f>IF(B146="Активна",F146*E146,0)</x:f>
        <x:v>0</x:v>
      </x:c>
      <x:c r="I146" s="68" t="n">
        <x:f>IF(AND(B146="Активна",G146&lt;&gt;"Програш"),F146*E146,0)</x:f>
        <x:v>0</x:v>
      </x:c>
      <x:c r="J146" s="68" t="n">
        <x:f>IF(AND(B146="Активна",G146="Виграш"),F146*E146,0)</x:f>
        <x:v>0</x:v>
      </x:c>
    </x:row>
    <x:row r="147">
      <x:c r="A147" t="n">
        <x:v>146</x:v>
      </x:c>
      <x:c r="B147" t="str">
        <x:f>IF(AND(C147='Калькулятор'!$B$6,'Калькулятор'!$D$14="Так",'Калькулятор'!$D$17="Так",'Калькулятор'!$D$20="Так"),"Активна","")</x:f>
      </x:c>
      <x:c r="C147" t="n">
        <x:v>3</x:v>
      </x:c>
      <x:c r="D147" t="str">
        <x:v>2+5+8</x:v>
      </x:c>
      <x:c r="E147" s="66" t="str">
        <x:f>IF(B147="Активна",'Калькулятор'!$C$14*'Калькулятор'!$C$17*'Калькулятор'!$C$20,"")</x:f>
      </x:c>
      <x:c r="F147" s="68" t="n">
        <x:f>IF(B147="Активна",'Калькулятор'!$B$9,0)</x:f>
        <x:v>0</x:v>
      </x:c>
      <x:c r="G147" t="str">
        <x:f>IF(B147&lt;&gt;"Активна","",IF(AND('Калькулятор'!$E$14="Виграш",'Калькулятор'!$E$17="Виграш",'Калькулятор'!$E$20="Виграш"),"Виграш",IF(AND('Калькулятор'!$E$14&lt;&gt;"Програш",'Калькулятор'!$E$17&lt;&gt;"Програш",'Калькулятор'!$E$20&lt;&gt;"Програш"),"Очікується","Програш")))</x:f>
      </x:c>
      <x:c r="H147" s="68" t="n">
        <x:f>IF(B147="Активна",F147*E147,0)</x:f>
        <x:v>0</x:v>
      </x:c>
      <x:c r="I147" s="68" t="n">
        <x:f>IF(AND(B147="Активна",G147&lt;&gt;"Програш"),F147*E147,0)</x:f>
        <x:v>0</x:v>
      </x:c>
      <x:c r="J147" s="68" t="n">
        <x:f>IF(AND(B147="Активна",G147="Виграш"),F147*E147,0)</x:f>
        <x:v>0</x:v>
      </x:c>
    </x:row>
    <x:row r="148">
      <x:c r="A148" t="n">
        <x:v>147</x:v>
      </x:c>
      <x:c r="B148" t="str">
        <x:f>IF(AND(C148='Калькулятор'!$B$6,'Калькулятор'!$D$13="Так",'Калькулятор'!$D$14="Так",'Калькулятор'!$D$17="Так",'Калькулятор'!$D$20="Так"),"Активна","")</x:f>
      </x:c>
      <x:c r="C148" t="n">
        <x:v>4</x:v>
      </x:c>
      <x:c r="D148" t="str">
        <x:v>1+2+5+8</x:v>
      </x:c>
      <x:c r="E148" s="66" t="str">
        <x:f>IF(B148="Активна",'Калькулятор'!$C$13*'Калькулятор'!$C$14*'Калькулятор'!$C$17*'Калькулятор'!$C$20,"")</x:f>
      </x:c>
      <x:c r="F148" s="68" t="n">
        <x:f>IF(B148="Активна",'Калькулятор'!$B$9,0)</x:f>
        <x:v>0</x:v>
      </x:c>
      <x:c r="G148" t="str">
        <x:f>IF(B148&lt;&gt;"Активна","",IF(AND('Калькулятор'!$E$13="Виграш",'Калькулятор'!$E$14="Виграш",'Калькулятор'!$E$17="Виграш",'Калькулятор'!$E$20="Виграш"),"Виграш",IF(AND('Калькулятор'!$E$13&lt;&gt;"Програш",'Калькулятор'!$E$14&lt;&gt;"Програш",'Калькулятор'!$E$17&lt;&gt;"Програш",'Калькулятор'!$E$20&lt;&gt;"Програш"),"Очікується","Програш")))</x:f>
      </x:c>
      <x:c r="H148" s="68" t="n">
        <x:f>IF(B148="Активна",F148*E148,0)</x:f>
        <x:v>0</x:v>
      </x:c>
      <x:c r="I148" s="68" t="n">
        <x:f>IF(AND(B148="Активна",G148&lt;&gt;"Програш"),F148*E148,0)</x:f>
        <x:v>0</x:v>
      </x:c>
      <x:c r="J148" s="68" t="n">
        <x:f>IF(AND(B148="Активна",G148="Виграш"),F148*E148,0)</x:f>
        <x:v>0</x:v>
      </x:c>
    </x:row>
    <x:row r="149">
      <x:c r="A149" t="n">
        <x:v>148</x:v>
      </x:c>
      <x:c r="B149" t="str">
        <x:f>IF(AND(C149='Калькулятор'!$B$6,'Калькулятор'!$D$15="Так",'Калькулятор'!$D$17="Так",'Калькулятор'!$D$20="Так"),"Активна","")</x:f>
      </x:c>
      <x:c r="C149" t="n">
        <x:v>3</x:v>
      </x:c>
      <x:c r="D149" t="str">
        <x:v>3+5+8</x:v>
      </x:c>
      <x:c r="E149" s="66" t="str">
        <x:f>IF(B149="Активна",'Калькулятор'!$C$15*'Калькулятор'!$C$17*'Калькулятор'!$C$20,"")</x:f>
      </x:c>
      <x:c r="F149" s="68" t="n">
        <x:f>IF(B149="Активна",'Калькулятор'!$B$9,0)</x:f>
        <x:v>0</x:v>
      </x:c>
      <x:c r="G149" t="str">
        <x:f>IF(B149&lt;&gt;"Активна","",IF(AND('Калькулятор'!$E$15="Виграш",'Калькулятор'!$E$17="Виграш",'Калькулятор'!$E$20="Виграш"),"Виграш",IF(AND('Калькулятор'!$E$15&lt;&gt;"Програш",'Калькулятор'!$E$17&lt;&gt;"Програш",'Калькулятор'!$E$20&lt;&gt;"Програш"),"Очікується","Програш")))</x:f>
      </x:c>
      <x:c r="H149" s="68" t="n">
        <x:f>IF(B149="Активна",F149*E149,0)</x:f>
        <x:v>0</x:v>
      </x:c>
      <x:c r="I149" s="68" t="n">
        <x:f>IF(AND(B149="Активна",G149&lt;&gt;"Програш"),F149*E149,0)</x:f>
        <x:v>0</x:v>
      </x:c>
      <x:c r="J149" s="68" t="n">
        <x:f>IF(AND(B149="Активна",G149="Виграш"),F149*E149,0)</x:f>
        <x:v>0</x:v>
      </x:c>
    </x:row>
    <x:row r="150">
      <x:c r="A150" t="n">
        <x:v>149</x:v>
      </x:c>
      <x:c r="B150" t="str">
        <x:f>IF(AND(C150='Калькулятор'!$B$6,'Калькулятор'!$D$13="Так",'Калькулятор'!$D$15="Так",'Калькулятор'!$D$17="Так",'Калькулятор'!$D$20="Так"),"Активна","")</x:f>
      </x:c>
      <x:c r="C150" t="n">
        <x:v>4</x:v>
      </x:c>
      <x:c r="D150" t="str">
        <x:v>1+3+5+8</x:v>
      </x:c>
      <x:c r="E150" s="66" t="str">
        <x:f>IF(B150="Активна",'Калькулятор'!$C$13*'Калькулятор'!$C$15*'Калькулятор'!$C$17*'Калькулятор'!$C$20,"")</x:f>
      </x:c>
      <x:c r="F150" s="68" t="n">
        <x:f>IF(B150="Активна",'Калькулятор'!$B$9,0)</x:f>
        <x:v>0</x:v>
      </x:c>
      <x:c r="G150" t="str">
        <x:f>IF(B150&lt;&gt;"Активна","",IF(AND('Калькулятор'!$E$13="Виграш",'Калькулятор'!$E$15="Виграш",'Калькулятор'!$E$17="Виграш",'Калькулятор'!$E$20="Виграш"),"Виграш",IF(AND('Калькулятор'!$E$13&lt;&gt;"Програш",'Калькулятор'!$E$15&lt;&gt;"Програш",'Калькулятор'!$E$17&lt;&gt;"Програш",'Калькулятор'!$E$20&lt;&gt;"Програш"),"Очікується","Програш")))</x:f>
      </x:c>
      <x:c r="H150" s="68" t="n">
        <x:f>IF(B150="Активна",F150*E150,0)</x:f>
        <x:v>0</x:v>
      </x:c>
      <x:c r="I150" s="68" t="n">
        <x:f>IF(AND(B150="Активна",G150&lt;&gt;"Програш"),F150*E150,0)</x:f>
        <x:v>0</x:v>
      </x:c>
      <x:c r="J150" s="68" t="n">
        <x:f>IF(AND(B150="Активна",G150="Виграш"),F150*E150,0)</x:f>
        <x:v>0</x:v>
      </x:c>
    </x:row>
    <x:row r="151">
      <x:c r="A151" t="n">
        <x:v>150</x:v>
      </x:c>
      <x:c r="B151" t="str">
        <x:f>IF(AND(C151='Калькулятор'!$B$6,'Калькулятор'!$D$14="Так",'Калькулятор'!$D$15="Так",'Калькулятор'!$D$17="Так",'Калькулятор'!$D$20="Так"),"Активна","")</x:f>
      </x:c>
      <x:c r="C151" t="n">
        <x:v>4</x:v>
      </x:c>
      <x:c r="D151" t="str">
        <x:v>2+3+5+8</x:v>
      </x:c>
      <x:c r="E151" s="66" t="str">
        <x:f>IF(B151="Активна",'Калькулятор'!$C$14*'Калькулятор'!$C$15*'Калькулятор'!$C$17*'Калькулятор'!$C$20,"")</x:f>
      </x:c>
      <x:c r="F151" s="68" t="n">
        <x:f>IF(B151="Активна",'Калькулятор'!$B$9,0)</x:f>
        <x:v>0</x:v>
      </x:c>
      <x:c r="G151" t="str">
        <x:f>IF(B151&lt;&gt;"Активна","",IF(AND('Калькулятор'!$E$14="Виграш",'Калькулятор'!$E$15="Виграш",'Калькулятор'!$E$17="Виграш",'Калькулятор'!$E$20="Виграш"),"Виграш",IF(AND('Калькулятор'!$E$14&lt;&gt;"Програш",'Калькулятор'!$E$15&lt;&gt;"Програш",'Калькулятор'!$E$17&lt;&gt;"Програш",'Калькулятор'!$E$20&lt;&gt;"Програш"),"Очікується","Програш")))</x:f>
      </x:c>
      <x:c r="H151" s="68" t="n">
        <x:f>IF(B151="Активна",F151*E151,0)</x:f>
        <x:v>0</x:v>
      </x:c>
      <x:c r="I151" s="68" t="n">
        <x:f>IF(AND(B151="Активна",G151&lt;&gt;"Програш"),F151*E151,0)</x:f>
        <x:v>0</x:v>
      </x:c>
      <x:c r="J151" s="68" t="n">
        <x:f>IF(AND(B151="Активна",G151="Виграш"),F151*E151,0)</x:f>
        <x:v>0</x:v>
      </x:c>
    </x:row>
    <x:row r="152">
      <x:c r="A152" t="n">
        <x:v>151</x:v>
      </x:c>
      <x:c r="B152" t="str">
        <x:f>IF(AND(C152='Калькулятор'!$B$6,'Калькулятор'!$D$13="Так",'Калькулятор'!$D$14="Так",'Калькулятор'!$D$15="Так",'Калькулятор'!$D$17="Так",'Калькулятор'!$D$20="Так"),"Активна","")</x:f>
      </x:c>
      <x:c r="C152" t="n">
        <x:v>5</x:v>
      </x:c>
      <x:c r="D152" t="str">
        <x:v>1+2+3+5+8</x:v>
      </x:c>
      <x:c r="E152" s="66" t="str">
        <x:f>IF(B152="Активна",'Калькулятор'!$C$13*'Калькулятор'!$C$14*'Калькулятор'!$C$15*'Калькулятор'!$C$17*'Калькулятор'!$C$20,"")</x:f>
      </x:c>
      <x:c r="F152" s="68" t="n">
        <x:f>IF(B152="Активна",'Калькулятор'!$B$9,0)</x:f>
        <x:v>0</x:v>
      </x:c>
      <x:c r="G152" t="str">
        <x:f>IF(B152&lt;&gt;"Активна","",IF(AND('Калькулятор'!$E$13="Виграш",'Калькулятор'!$E$14="Виграш",'Калькулятор'!$E$15="Виграш",'Калькулятор'!$E$17="Виграш",'Калькулятор'!$E$20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$20&lt;&gt;"Програш"),"Очікується","Програш")))</x:f>
      </x:c>
      <x:c r="H152" s="68" t="n">
        <x:f>IF(B152="Активна",F152*E152,0)</x:f>
        <x:v>0</x:v>
      </x:c>
      <x:c r="I152" s="68" t="n">
        <x:f>IF(AND(B152="Активна",G152&lt;&gt;"Програш"),F152*E152,0)</x:f>
        <x:v>0</x:v>
      </x:c>
      <x:c r="J152" s="68" t="n">
        <x:f>IF(AND(B152="Активна",G152="Виграш"),F152*E152,0)</x:f>
        <x:v>0</x:v>
      </x:c>
    </x:row>
    <x:row r="153">
      <x:c r="A153" t="n">
        <x:v>152</x:v>
      </x:c>
      <x:c r="B153" t="str">
        <x:f>IF(AND(C153='Калькулятор'!$B$6,'Калькулятор'!$D$16="Так",'Калькулятор'!$D$17="Так",'Калькулятор'!$D$20="Так"),"Активна","")</x:f>
      </x:c>
      <x:c r="C153" t="n">
        <x:v>3</x:v>
      </x:c>
      <x:c r="D153" t="str">
        <x:v>4+5+8</x:v>
      </x:c>
      <x:c r="E153" s="66" t="str">
        <x:f>IF(B153="Активна",'Калькулятор'!$C$16*'Калькулятор'!$C$17*'Калькулятор'!$C$20,"")</x:f>
      </x:c>
      <x:c r="F153" s="68" t="n">
        <x:f>IF(B153="Активна",'Калькулятор'!$B$9,0)</x:f>
        <x:v>0</x:v>
      </x:c>
      <x:c r="G153" t="str">
        <x:f>IF(B153&lt;&gt;"Активна","",IF(AND('Калькулятор'!$E$16="Виграш",'Калькулятор'!$E$17="Виграш",'Калькулятор'!$E$20="Виграш"),"Виграш",IF(AND('Калькулятор'!$E$16&lt;&gt;"Програш",'Калькулятор'!$E$17&lt;&gt;"Програш",'Калькулятор'!$E$20&lt;&gt;"Програш"),"Очікується","Програш")))</x:f>
      </x:c>
      <x:c r="H153" s="68" t="n">
        <x:f>IF(B153="Активна",F153*E153,0)</x:f>
        <x:v>0</x:v>
      </x:c>
      <x:c r="I153" s="68" t="n">
        <x:f>IF(AND(B153="Активна",G153&lt;&gt;"Програш"),F153*E153,0)</x:f>
        <x:v>0</x:v>
      </x:c>
      <x:c r="J153" s="68" t="n">
        <x:f>IF(AND(B153="Активна",G153="Виграш"),F153*E153,0)</x:f>
        <x:v>0</x:v>
      </x:c>
    </x:row>
    <x:row r="154">
      <x:c r="A154" t="n">
        <x:v>153</x:v>
      </x:c>
      <x:c r="B154" t="str">
        <x:f>IF(AND(C154='Калькулятор'!$B$6,'Калькулятор'!$D$13="Так",'Калькулятор'!$D$16="Так",'Калькулятор'!$D$17="Так",'Калькулятор'!$D$20="Так"),"Активна","")</x:f>
      </x:c>
      <x:c r="C154" t="n">
        <x:v>4</x:v>
      </x:c>
      <x:c r="D154" t="str">
        <x:v>1+4+5+8</x:v>
      </x:c>
      <x:c r="E154" s="66" t="str">
        <x:f>IF(B154="Активна",'Калькулятор'!$C$13*'Калькулятор'!$C$16*'Калькулятор'!$C$17*'Калькулятор'!$C$20,"")</x:f>
      </x:c>
      <x:c r="F154" s="68" t="n">
        <x:f>IF(B154="Активна",'Калькулятор'!$B$9,0)</x:f>
        <x:v>0</x:v>
      </x:c>
      <x:c r="G154" t="str">
        <x:f>IF(B154&lt;&gt;"Активна","",IF(AND('Калькулятор'!$E$13="Виграш",'Калькулятор'!$E$16="Виграш",'Калькулятор'!$E$17="Виграш",'Калькулятор'!$E$20="Виграш"),"Виграш",IF(AND('Калькулятор'!$E$13&lt;&gt;"Програш",'Калькулятор'!$E$16&lt;&gt;"Програш",'Калькулятор'!$E$17&lt;&gt;"Програш",'Калькулятор'!$E$20&lt;&gt;"Програш"),"Очікується","Програш")))</x:f>
      </x:c>
      <x:c r="H154" s="68" t="n">
        <x:f>IF(B154="Активна",F154*E154,0)</x:f>
        <x:v>0</x:v>
      </x:c>
      <x:c r="I154" s="68" t="n">
        <x:f>IF(AND(B154="Активна",G154&lt;&gt;"Програш"),F154*E154,0)</x:f>
        <x:v>0</x:v>
      </x:c>
      <x:c r="J154" s="68" t="n">
        <x:f>IF(AND(B154="Активна",G154="Виграш"),F154*E154,0)</x:f>
        <x:v>0</x:v>
      </x:c>
    </x:row>
    <x:row r="155">
      <x:c r="A155" t="n">
        <x:v>154</x:v>
      </x:c>
      <x:c r="B155" t="str">
        <x:f>IF(AND(C155='Калькулятор'!$B$6,'Калькулятор'!$D$14="Так",'Калькулятор'!$D$16="Так",'Калькулятор'!$D$17="Так",'Калькулятор'!$D$20="Так"),"Активна","")</x:f>
      </x:c>
      <x:c r="C155" t="n">
        <x:v>4</x:v>
      </x:c>
      <x:c r="D155" t="str">
        <x:v>2+4+5+8</x:v>
      </x:c>
      <x:c r="E155" s="66" t="str">
        <x:f>IF(B155="Активна",'Калькулятор'!$C$14*'Калькулятор'!$C$16*'Калькулятор'!$C$17*'Калькулятор'!$C$20,"")</x:f>
      </x:c>
      <x:c r="F155" s="68" t="n">
        <x:f>IF(B155="Активна",'Калькулятор'!$B$9,0)</x:f>
        <x:v>0</x:v>
      </x:c>
      <x:c r="G155" t="str">
        <x:f>IF(B155&lt;&gt;"Активна","",IF(AND('Калькулятор'!$E$14="Виграш",'Калькулятор'!$E$16="Виграш",'Калькулятор'!$E$17="Виграш",'Калькулятор'!$E$20="Виграш"),"Виграш",IF(AND('Калькулятор'!$E$14&lt;&gt;"Програш",'Калькулятор'!$E$16&lt;&gt;"Програш",'Калькулятор'!$E$17&lt;&gt;"Програш",'Калькулятор'!$E$20&lt;&gt;"Програш"),"Очікується","Програш")))</x:f>
      </x:c>
      <x:c r="H155" s="68" t="n">
        <x:f>IF(B155="Активна",F155*E155,0)</x:f>
        <x:v>0</x:v>
      </x:c>
      <x:c r="I155" s="68" t="n">
        <x:f>IF(AND(B155="Активна",G155&lt;&gt;"Програш"),F155*E155,0)</x:f>
        <x:v>0</x:v>
      </x:c>
      <x:c r="J155" s="68" t="n">
        <x:f>IF(AND(B155="Активна",G155="Виграш"),F155*E155,0)</x:f>
        <x:v>0</x:v>
      </x:c>
    </x:row>
    <x:row r="156">
      <x:c r="A156" t="n">
        <x:v>155</x:v>
      </x:c>
      <x:c r="B156" t="str">
        <x:f>IF(AND(C156='Калькулятор'!$B$6,'Калькулятор'!$D$13="Так",'Калькулятор'!$D$14="Так",'Калькулятор'!$D$16="Так",'Калькулятор'!$D$17="Так",'Калькулятор'!$D$20="Так"),"Активна","")</x:f>
      </x:c>
      <x:c r="C156" t="n">
        <x:v>5</x:v>
      </x:c>
      <x:c r="D156" t="str">
        <x:v>1+2+4+5+8</x:v>
      </x:c>
      <x:c r="E156" s="66" t="str">
        <x:f>IF(B156="Активна",'Калькулятор'!$C$13*'Калькулятор'!$C$14*'Калькулятор'!$C$16*'Калькулятор'!$C$17*'Калькулятор'!$C$20,"")</x:f>
      </x:c>
      <x:c r="F156" s="68" t="n">
        <x:f>IF(B156="Активна",'Калькулятор'!$B$9,0)</x:f>
        <x:v>0</x:v>
      </x:c>
      <x:c r="G156" t="str">
        <x:f>IF(B156&lt;&gt;"Активна","",IF(AND('Калькулятор'!$E$13="Виграш",'Калькулятор'!$E$14="Виграш",'Калькулятор'!$E$16="Виграш",'Калькулятор'!$E$17="Виграш",'Калькулятор'!$E$20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$20&lt;&gt;"Програш"),"Очікується","Програш")))</x:f>
      </x:c>
      <x:c r="H156" s="68" t="n">
        <x:f>IF(B156="Активна",F156*E156,0)</x:f>
        <x:v>0</x:v>
      </x:c>
      <x:c r="I156" s="68" t="n">
        <x:f>IF(AND(B156="Активна",G156&lt;&gt;"Програш"),F156*E156,0)</x:f>
        <x:v>0</x:v>
      </x:c>
      <x:c r="J156" s="68" t="n">
        <x:f>IF(AND(B156="Активна",G156="Виграш"),F156*E156,0)</x:f>
        <x:v>0</x:v>
      </x:c>
    </x:row>
    <x:row r="157">
      <x:c r="A157" t="n">
        <x:v>156</x:v>
      </x:c>
      <x:c r="B157" t="str">
        <x:f>IF(AND(C157='Калькулятор'!$B$6,'Калькулятор'!$D$15="Так",'Калькулятор'!$D$16="Так",'Калькулятор'!$D$17="Так",'Калькулятор'!$D$20="Так"),"Активна","")</x:f>
      </x:c>
      <x:c r="C157" t="n">
        <x:v>4</x:v>
      </x:c>
      <x:c r="D157" t="str">
        <x:v>3+4+5+8</x:v>
      </x:c>
      <x:c r="E157" s="66" t="str">
        <x:f>IF(B157="Активна",'Калькулятор'!$C$15*'Калькулятор'!$C$16*'Калькулятор'!$C$17*'Калькулятор'!$C$20,"")</x:f>
      </x:c>
      <x:c r="F157" s="68" t="n">
        <x:f>IF(B157="Активна",'Калькулятор'!$B$9,0)</x:f>
        <x:v>0</x:v>
      </x:c>
      <x:c r="G157" t="str">
        <x:f>IF(B157&lt;&gt;"Активна","",IF(AND('Калькулятор'!$E$15="Виграш",'Калькулятор'!$E$16="Виграш",'Калькулятор'!$E$17="Виграш",'Калькулятор'!$E$20="Виграш"),"Виграш",IF(AND('Калькулятор'!$E$15&lt;&gt;"Програш",'Калькулятор'!$E$16&lt;&gt;"Програш",'Калькулятор'!$E$17&lt;&gt;"Програш",'Калькулятор'!$E$20&lt;&gt;"Програш"),"Очікується","Програш")))</x:f>
      </x:c>
      <x:c r="H157" s="68" t="n">
        <x:f>IF(B157="Активна",F157*E157,0)</x:f>
        <x:v>0</x:v>
      </x:c>
      <x:c r="I157" s="68" t="n">
        <x:f>IF(AND(B157="Активна",G157&lt;&gt;"Програш"),F157*E157,0)</x:f>
        <x:v>0</x:v>
      </x:c>
      <x:c r="J157" s="68" t="n">
        <x:f>IF(AND(B157="Активна",G157="Виграш"),F157*E157,0)</x:f>
        <x:v>0</x:v>
      </x:c>
    </x:row>
    <x:row r="158">
      <x:c r="A158" t="n">
        <x:v>157</x:v>
      </x:c>
      <x:c r="B158" t="str">
        <x:f>IF(AND(C158='Калькулятор'!$B$6,'Калькулятор'!$D$13="Так",'Калькулятор'!$D$15="Так",'Калькулятор'!$D$16="Так",'Калькулятор'!$D$17="Так",'Калькулятор'!$D$20="Так"),"Активна","")</x:f>
      </x:c>
      <x:c r="C158" t="n">
        <x:v>5</x:v>
      </x:c>
      <x:c r="D158" t="str">
        <x:v>1+3+4+5+8</x:v>
      </x:c>
      <x:c r="E158" s="66" t="str">
        <x:f>IF(B158="Активна",'Калькулятор'!$C$13*'Калькулятор'!$C$15*'Калькулятор'!$C$16*'Калькулятор'!$C$17*'Калькулятор'!$C$20,"")</x:f>
      </x:c>
      <x:c r="F158" s="68" t="n">
        <x:f>IF(B158="Активна",'Калькулятор'!$B$9,0)</x:f>
        <x:v>0</x:v>
      </x:c>
      <x:c r="G158" t="str">
        <x:f>IF(B158&lt;&gt;"Активна","",IF(AND('Калькулятор'!$E$13="Виграш",'Калькулятор'!$E$15="Виграш",'Калькулятор'!$E$16="Виграш",'Калькулятор'!$E$17="Виграш",'Калькулятор'!$E$20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$20&lt;&gt;"Програш"),"Очікується","Програш")))</x:f>
      </x:c>
      <x:c r="H158" s="68" t="n">
        <x:f>IF(B158="Активна",F158*E158,0)</x:f>
        <x:v>0</x:v>
      </x:c>
      <x:c r="I158" s="68" t="n">
        <x:f>IF(AND(B158="Активна",G158&lt;&gt;"Програш"),F158*E158,0)</x:f>
        <x:v>0</x:v>
      </x:c>
      <x:c r="J158" s="68" t="n">
        <x:f>IF(AND(B158="Активна",G158="Виграш"),F158*E158,0)</x:f>
        <x:v>0</x:v>
      </x:c>
    </x:row>
    <x:row r="159">
      <x:c r="A159" t="n">
        <x:v>158</x:v>
      </x:c>
      <x:c r="B159" t="str">
        <x:f>IF(AND(C159='Калькулятор'!$B$6,'Калькулятор'!$D$14="Так",'Калькулятор'!$D$15="Так",'Калькулятор'!$D$16="Так",'Калькулятор'!$D$17="Так",'Калькулятор'!$D$20="Так"),"Активна","")</x:f>
      </x:c>
      <x:c r="C159" t="n">
        <x:v>5</x:v>
      </x:c>
      <x:c r="D159" t="str">
        <x:v>2+3+4+5+8</x:v>
      </x:c>
      <x:c r="E159" s="66" t="str">
        <x:f>IF(B159="Активна",'Калькулятор'!$C$14*'Калькулятор'!$C$15*'Калькулятор'!$C$16*'Калькулятор'!$C$17*'Калькулятор'!$C$20,"")</x:f>
      </x:c>
      <x:c r="F159" s="68" t="n">
        <x:f>IF(B159="Активна",'Калькулятор'!$B$9,0)</x:f>
        <x:v>0</x:v>
      </x:c>
      <x:c r="G159" t="str">
        <x:f>IF(B159&lt;&gt;"Активна","",IF(AND('Калькулятор'!$E$14="Виграш",'Калькулятор'!$E$15="Виграш",'Калькулятор'!$E$16="Виграш",'Калькулятор'!$E$17="Виграш",'Калькулятор'!$E$20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$20&lt;&gt;"Програш"),"Очікується","Програш")))</x:f>
      </x:c>
      <x:c r="H159" s="68" t="n">
        <x:f>IF(B159="Активна",F159*E159,0)</x:f>
        <x:v>0</x:v>
      </x:c>
      <x:c r="I159" s="68" t="n">
        <x:f>IF(AND(B159="Активна",G159&lt;&gt;"Програш"),F159*E159,0)</x:f>
        <x:v>0</x:v>
      </x:c>
      <x:c r="J159" s="68" t="n">
        <x:f>IF(AND(B159="Активна",G159="Виграш"),F159*E159,0)</x:f>
        <x:v>0</x:v>
      </x:c>
    </x:row>
    <x:row r="160">
      <x:c r="A160" t="n">
        <x:v>159</x:v>
      </x:c>
      <x:c r="B160" t="str">
        <x:f>IF(AND(C160='Калькулятор'!$B$6,'Калькулятор'!$D$13="Так",'Калькулятор'!$D$14="Так",'Калькулятор'!$D$15="Так",'Калькулятор'!$D$16="Так",'Калькулятор'!$D$17="Так",'Калькулятор'!$D$20="Так"),"Активна","")</x:f>
      </x:c>
      <x:c r="C160" t="n">
        <x:v>6</x:v>
      </x:c>
      <x:c r="D160" t="str">
        <x:v>1+2+3+4+5+8</x:v>
      </x:c>
      <x:c r="E160" s="66" t="str">
        <x:f>IF(B160="Активна",'Калькулятор'!$C$13*'Калькулятор'!$C$14*'Калькулятор'!$C$15*'Калькулятор'!$C$16*'Калькулятор'!$C$17*'Калькулятор'!$C$20,"")</x:f>
      </x:c>
      <x:c r="F160" s="68" t="n">
        <x:f>IF(B160="Активна",'Калькулятор'!$B$9,0)</x:f>
        <x:v>0</x:v>
      </x:c>
      <x:c r="G160" t="str">
        <x:f>IF(B160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$20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$20&lt;&gt;"Програш"),"Очікується","Програш")))</x:f>
      </x:c>
      <x:c r="H160" s="68" t="n">
        <x:f>IF(B160="Активна",F160*E160,0)</x:f>
        <x:v>0</x:v>
      </x:c>
      <x:c r="I160" s="68" t="n">
        <x:f>IF(AND(B160="Активна",G160&lt;&gt;"Програш"),F160*E160,0)</x:f>
        <x:v>0</x:v>
      </x:c>
      <x:c r="J160" s="68" t="n">
        <x:f>IF(AND(B160="Активна",G160="Виграш"),F160*E160,0)</x:f>
        <x:v>0</x:v>
      </x:c>
    </x:row>
    <x:row r="161">
      <x:c r="A161" t="n">
        <x:v>160</x:v>
      </x:c>
      <x:c r="B161" t="str">
        <x:f>IF(AND(C161='Калькулятор'!$B$6,'Калькулятор'!$D$18="Так",'Калькулятор'!$D$20="Так"),"Активна","")</x:f>
        <x:v>Активна</x:v>
      </x:c>
      <x:c r="C161" t="n">
        <x:v>2</x:v>
      </x:c>
      <x:c r="D161" t="str">
        <x:v>6+8</x:v>
      </x:c>
      <x:c r="E161" s="66" t="n">
        <x:f>IF(B161="Активна",'Калькулятор'!$C$18*'Калькулятор'!$C$20,"")</x:f>
        <x:v>2.25</x:v>
      </x:c>
      <x:c r="F161" s="68" t="n">
        <x:f>IF(B161="Активна",'Калькулятор'!$B$9,0)</x:f>
        <x:v>4</x:v>
      </x:c>
      <x:c r="G161" t="str">
        <x:f>IF(B161&lt;&gt;"Активна","",IF(AND('Калькулятор'!$E$18="Виграш",'Калькулятор'!$E$20="Виграш"),"Виграш",IF(AND('Калькулятор'!$E$18&lt;&gt;"Програш",'Калькулятор'!$E$20&lt;&gt;"Програш"),"Очікується","Програш")))</x:f>
        <x:v>Очікується</x:v>
      </x:c>
      <x:c r="H161" s="68" t="n">
        <x:f>IF(B161="Активна",F161*E161,0)</x:f>
        <x:v>9</x:v>
      </x:c>
      <x:c r="I161" s="68" t="n">
        <x:f>IF(AND(B161="Активна",G161&lt;&gt;"Програш"),F161*E161,0)</x:f>
        <x:v>9</x:v>
      </x:c>
      <x:c r="J161" s="68" t="n">
        <x:f>IF(AND(B161="Активна",G161="Виграш"),F161*E161,0)</x:f>
        <x:v>0</x:v>
      </x:c>
    </x:row>
    <x:row r="162">
      <x:c r="A162" t="n">
        <x:v>161</x:v>
      </x:c>
      <x:c r="B162" t="str">
        <x:f>IF(AND(C162='Калькулятор'!$B$6,'Калькулятор'!$D$13="Так",'Калькулятор'!$D$18="Так",'Калькулятор'!$D$20="Так"),"Активна","")</x:f>
      </x:c>
      <x:c r="C162" t="n">
        <x:v>3</x:v>
      </x:c>
      <x:c r="D162" t="str">
        <x:v>1+6+8</x:v>
      </x:c>
      <x:c r="E162" s="66" t="str">
        <x:f>IF(B162="Активна",'Калькулятор'!$C$13*'Калькулятор'!$C$18*'Калькулятор'!$C$20,"")</x:f>
      </x:c>
      <x:c r="F162" s="68" t="n">
        <x:f>IF(B162="Активна",'Калькулятор'!$B$9,0)</x:f>
        <x:v>0</x:v>
      </x:c>
      <x:c r="G162" t="str">
        <x:f>IF(B162&lt;&gt;"Активна","",IF(AND('Калькулятор'!$E$13="Виграш",'Калькулятор'!$E$18="Виграш",'Калькулятор'!$E$20="Виграш"),"Виграш",IF(AND('Калькулятор'!$E$13&lt;&gt;"Програш",'Калькулятор'!$E$18&lt;&gt;"Програш",'Калькулятор'!$E$20&lt;&gt;"Програш"),"Очікується","Програш")))</x:f>
      </x:c>
      <x:c r="H162" s="68" t="n">
        <x:f>IF(B162="Активна",F162*E162,0)</x:f>
        <x:v>0</x:v>
      </x:c>
      <x:c r="I162" s="68" t="n">
        <x:f>IF(AND(B162="Активна",G162&lt;&gt;"Програш"),F162*E162,0)</x:f>
        <x:v>0</x:v>
      </x:c>
      <x:c r="J162" s="68" t="n">
        <x:f>IF(AND(B162="Активна",G162="Виграш"),F162*E162,0)</x:f>
        <x:v>0</x:v>
      </x:c>
    </x:row>
    <x:row r="163">
      <x:c r="A163" t="n">
        <x:v>162</x:v>
      </x:c>
      <x:c r="B163" t="str">
        <x:f>IF(AND(C163='Калькулятор'!$B$6,'Калькулятор'!$D$14="Так",'Калькулятор'!$D$18="Так",'Калькулятор'!$D$20="Так"),"Активна","")</x:f>
      </x:c>
      <x:c r="C163" t="n">
        <x:v>3</x:v>
      </x:c>
      <x:c r="D163" t="str">
        <x:v>2+6+8</x:v>
      </x:c>
      <x:c r="E163" s="66" t="str">
        <x:f>IF(B163="Активна",'Калькулятор'!$C$14*'Калькулятор'!$C$18*'Калькулятор'!$C$20,"")</x:f>
      </x:c>
      <x:c r="F163" s="68" t="n">
        <x:f>IF(B163="Активна",'Калькулятор'!$B$9,0)</x:f>
        <x:v>0</x:v>
      </x:c>
      <x:c r="G163" t="str">
        <x:f>IF(B163&lt;&gt;"Активна","",IF(AND('Калькулятор'!$E$14="Виграш",'Калькулятор'!$E$18="Виграш",'Калькулятор'!$E$20="Виграш"),"Виграш",IF(AND('Калькулятор'!$E$14&lt;&gt;"Програш",'Калькулятор'!$E$18&lt;&gt;"Програш",'Калькулятор'!$E$20&lt;&gt;"Програш"),"Очікується","Програш")))</x:f>
      </x:c>
      <x:c r="H163" s="68" t="n">
        <x:f>IF(B163="Активна",F163*E163,0)</x:f>
        <x:v>0</x:v>
      </x:c>
      <x:c r="I163" s="68" t="n">
        <x:f>IF(AND(B163="Активна",G163&lt;&gt;"Програш"),F163*E163,0)</x:f>
        <x:v>0</x:v>
      </x:c>
      <x:c r="J163" s="68" t="n">
        <x:f>IF(AND(B163="Активна",G163="Виграш"),F163*E163,0)</x:f>
        <x:v>0</x:v>
      </x:c>
    </x:row>
    <x:row r="164">
      <x:c r="A164" t="n">
        <x:v>163</x:v>
      </x:c>
      <x:c r="B164" t="str">
        <x:f>IF(AND(C164='Калькулятор'!$B$6,'Калькулятор'!$D$13="Так",'Калькулятор'!$D$14="Так",'Калькулятор'!$D$18="Так",'Калькулятор'!$D$20="Так"),"Активна","")</x:f>
      </x:c>
      <x:c r="C164" t="n">
        <x:v>4</x:v>
      </x:c>
      <x:c r="D164" t="str">
        <x:v>1+2+6+8</x:v>
      </x:c>
      <x:c r="E164" s="66" t="str">
        <x:f>IF(B164="Активна",'Калькулятор'!$C$13*'Калькулятор'!$C$14*'Калькулятор'!$C$18*'Калькулятор'!$C$20,"")</x:f>
      </x:c>
      <x:c r="F164" s="68" t="n">
        <x:f>IF(B164="Активна",'Калькулятор'!$B$9,0)</x:f>
        <x:v>0</x:v>
      </x:c>
      <x:c r="G164" t="str">
        <x:f>IF(B164&lt;&gt;"Активна","",IF(AND('Калькулятор'!$E$13="Виграш",'Калькулятор'!$E$14="Виграш",'Калькулятор'!$E$18="Виграш",'Калькулятор'!$E$20="Виграш"),"Виграш",IF(AND('Калькулятор'!$E$13&lt;&gt;"Програш",'Калькулятор'!$E$14&lt;&gt;"Програш",'Калькулятор'!$E$18&lt;&gt;"Програш",'Калькулятор'!$E$20&lt;&gt;"Програш"),"Очікується","Програш")))</x:f>
      </x:c>
      <x:c r="H164" s="68" t="n">
        <x:f>IF(B164="Активна",F164*E164,0)</x:f>
        <x:v>0</x:v>
      </x:c>
      <x:c r="I164" s="68" t="n">
        <x:f>IF(AND(B164="Активна",G164&lt;&gt;"Програш"),F164*E164,0)</x:f>
        <x:v>0</x:v>
      </x:c>
      <x:c r="J164" s="68" t="n">
        <x:f>IF(AND(B164="Активна",G164="Виграш"),F164*E164,0)</x:f>
        <x:v>0</x:v>
      </x:c>
    </x:row>
    <x:row r="165">
      <x:c r="A165" t="n">
        <x:v>164</x:v>
      </x:c>
      <x:c r="B165" t="str">
        <x:f>IF(AND(C165='Калькулятор'!$B$6,'Калькулятор'!$D$15="Так",'Калькулятор'!$D$18="Так",'Калькулятор'!$D$20="Так"),"Активна","")</x:f>
      </x:c>
      <x:c r="C165" t="n">
        <x:v>3</x:v>
      </x:c>
      <x:c r="D165" t="str">
        <x:v>3+6+8</x:v>
      </x:c>
      <x:c r="E165" s="66" t="str">
        <x:f>IF(B165="Активна",'Калькулятор'!$C$15*'Калькулятор'!$C$18*'Калькулятор'!$C$20,"")</x:f>
      </x:c>
      <x:c r="F165" s="68" t="n">
        <x:f>IF(B165="Активна",'Калькулятор'!$B$9,0)</x:f>
        <x:v>0</x:v>
      </x:c>
      <x:c r="G165" t="str">
        <x:f>IF(B165&lt;&gt;"Активна","",IF(AND('Калькулятор'!$E$15="Виграш",'Калькулятор'!$E$18="Виграш",'Калькулятор'!$E$20="Виграш"),"Виграш",IF(AND('Калькулятор'!$E$15&lt;&gt;"Програш",'Калькулятор'!$E$18&lt;&gt;"Програш",'Калькулятор'!$E$20&lt;&gt;"Програш"),"Очікується","Програш")))</x:f>
      </x:c>
      <x:c r="H165" s="68" t="n">
        <x:f>IF(B165="Активна",F165*E165,0)</x:f>
        <x:v>0</x:v>
      </x:c>
      <x:c r="I165" s="68" t="n">
        <x:f>IF(AND(B165="Активна",G165&lt;&gt;"Програш"),F165*E165,0)</x:f>
        <x:v>0</x:v>
      </x:c>
      <x:c r="J165" s="68" t="n">
        <x:f>IF(AND(B165="Активна",G165="Виграш"),F165*E165,0)</x:f>
        <x:v>0</x:v>
      </x:c>
    </x:row>
    <x:row r="166">
      <x:c r="A166" t="n">
        <x:v>165</x:v>
      </x:c>
      <x:c r="B166" t="str">
        <x:f>IF(AND(C166='Калькулятор'!$B$6,'Калькулятор'!$D$13="Так",'Калькулятор'!$D$15="Так",'Калькулятор'!$D$18="Так",'Калькулятор'!$D$20="Так"),"Активна","")</x:f>
      </x:c>
      <x:c r="C166" t="n">
        <x:v>4</x:v>
      </x:c>
      <x:c r="D166" t="str">
        <x:v>1+3+6+8</x:v>
      </x:c>
      <x:c r="E166" s="66" t="str">
        <x:f>IF(B166="Активна",'Калькулятор'!$C$13*'Калькулятор'!$C$15*'Калькулятор'!$C$18*'Калькулятор'!$C$20,"")</x:f>
      </x:c>
      <x:c r="F166" s="68" t="n">
        <x:f>IF(B166="Активна",'Калькулятор'!$B$9,0)</x:f>
        <x:v>0</x:v>
      </x:c>
      <x:c r="G166" t="str">
        <x:f>IF(B166&lt;&gt;"Активна","",IF(AND('Калькулятор'!$E$13="Виграш",'Калькулятор'!$E$15="Виграш",'Калькулятор'!$E$18="Виграш",'Калькулятор'!$E$20="Виграш"),"Виграш",IF(AND('Калькулятор'!$E$13&lt;&gt;"Програш",'Калькулятор'!$E$15&lt;&gt;"Програш",'Калькулятор'!$E$18&lt;&gt;"Програш",'Калькулятор'!$E$20&lt;&gt;"Програш"),"Очікується","Програш")))</x:f>
      </x:c>
      <x:c r="H166" s="68" t="n">
        <x:f>IF(B166="Активна",F166*E166,0)</x:f>
        <x:v>0</x:v>
      </x:c>
      <x:c r="I166" s="68" t="n">
        <x:f>IF(AND(B166="Активна",G166&lt;&gt;"Програш"),F166*E166,0)</x:f>
        <x:v>0</x:v>
      </x:c>
      <x:c r="J166" s="68" t="n">
        <x:f>IF(AND(B166="Активна",G166="Виграш"),F166*E166,0)</x:f>
        <x:v>0</x:v>
      </x:c>
    </x:row>
    <x:row r="167">
      <x:c r="A167" t="n">
        <x:v>166</x:v>
      </x:c>
      <x:c r="B167" t="str">
        <x:f>IF(AND(C167='Калькулятор'!$B$6,'Калькулятор'!$D$14="Так",'Калькулятор'!$D$15="Так",'Калькулятор'!$D$18="Так",'Калькулятор'!$D$20="Так"),"Активна","")</x:f>
      </x:c>
      <x:c r="C167" t="n">
        <x:v>4</x:v>
      </x:c>
      <x:c r="D167" t="str">
        <x:v>2+3+6+8</x:v>
      </x:c>
      <x:c r="E167" s="66" t="str">
        <x:f>IF(B167="Активна",'Калькулятор'!$C$14*'Калькулятор'!$C$15*'Калькулятор'!$C$18*'Калькулятор'!$C$20,"")</x:f>
      </x:c>
      <x:c r="F167" s="68" t="n">
        <x:f>IF(B167="Активна",'Калькулятор'!$B$9,0)</x:f>
        <x:v>0</x:v>
      </x:c>
      <x:c r="G167" t="str">
        <x:f>IF(B167&lt;&gt;"Активна","",IF(AND('Калькулятор'!$E$14="Виграш",'Калькулятор'!$E$15="Виграш",'Калькулятор'!$E$18="Виграш",'Калькулятор'!$E$20="Виграш"),"Виграш",IF(AND('Калькулятор'!$E$14&lt;&gt;"Програш",'Калькулятор'!$E$15&lt;&gt;"Програш",'Калькулятор'!$E$18&lt;&gt;"Програш",'Калькулятор'!$E$20&lt;&gt;"Програш"),"Очікується","Програш")))</x:f>
      </x:c>
      <x:c r="H167" s="68" t="n">
        <x:f>IF(B167="Активна",F167*E167,0)</x:f>
        <x:v>0</x:v>
      </x:c>
      <x:c r="I167" s="68" t="n">
        <x:f>IF(AND(B167="Активна",G167&lt;&gt;"Програш"),F167*E167,0)</x:f>
        <x:v>0</x:v>
      </x:c>
      <x:c r="J167" s="68" t="n">
        <x:f>IF(AND(B167="Активна",G167="Виграш"),F167*E167,0)</x:f>
        <x:v>0</x:v>
      </x:c>
    </x:row>
    <x:row r="168">
      <x:c r="A168" t="n">
        <x:v>167</x:v>
      </x:c>
      <x:c r="B168" t="str">
        <x:f>IF(AND(C168='Калькулятор'!$B$6,'Калькулятор'!$D$13="Так",'Калькулятор'!$D$14="Так",'Калькулятор'!$D$15="Так",'Калькулятор'!$D$18="Так",'Калькулятор'!$D$20="Так"),"Активна","")</x:f>
      </x:c>
      <x:c r="C168" t="n">
        <x:v>5</x:v>
      </x:c>
      <x:c r="D168" t="str">
        <x:v>1+2+3+6+8</x:v>
      </x:c>
      <x:c r="E168" s="66" t="str">
        <x:f>IF(B168="Активна",'Калькулятор'!$C$13*'Калькулятор'!$C$14*'Калькулятор'!$C$15*'Калькулятор'!$C$18*'Калькулятор'!$C$20,"")</x:f>
      </x:c>
      <x:c r="F168" s="68" t="n">
        <x:f>IF(B168="Активна",'Калькулятор'!$B$9,0)</x:f>
        <x:v>0</x:v>
      </x:c>
      <x:c r="G168" t="str">
        <x:f>IF(B168&lt;&gt;"Активна","",IF(AND('Калькулятор'!$E$13="Виграш",'Калькулятор'!$E$14="Виграш",'Калькулятор'!$E$15="Виграш",'Калькулятор'!$E$18="Виграш",'Калькулятор'!$E$20="Виграш"),"Виграш",IF(AND('Калькулятор'!$E$13&lt;&gt;"Програш",'Калькулятор'!$E$14&lt;&gt;"Програш",'Калькулятор'!$E$15&lt;&gt;"Програш",'Калькулятор'!$E$18&lt;&gt;"Програш",'Калькулятор'!$E$20&lt;&gt;"Програш"),"Очікується","Програш")))</x:f>
      </x:c>
      <x:c r="H168" s="68" t="n">
        <x:f>IF(B168="Активна",F168*E168,0)</x:f>
        <x:v>0</x:v>
      </x:c>
      <x:c r="I168" s="68" t="n">
        <x:f>IF(AND(B168="Активна",G168&lt;&gt;"Програш"),F168*E168,0)</x:f>
        <x:v>0</x:v>
      </x:c>
      <x:c r="J168" s="68" t="n">
        <x:f>IF(AND(B168="Активна",G168="Виграш"),F168*E168,0)</x:f>
        <x:v>0</x:v>
      </x:c>
    </x:row>
    <x:row r="169">
      <x:c r="A169" t="n">
        <x:v>168</x:v>
      </x:c>
      <x:c r="B169" t="str">
        <x:f>IF(AND(C169='Калькулятор'!$B$6,'Калькулятор'!$D$16="Так",'Калькулятор'!$D$18="Так",'Калькулятор'!$D$20="Так"),"Активна","")</x:f>
      </x:c>
      <x:c r="C169" t="n">
        <x:v>3</x:v>
      </x:c>
      <x:c r="D169" t="str">
        <x:v>4+6+8</x:v>
      </x:c>
      <x:c r="E169" s="66" t="str">
        <x:f>IF(B169="Активна",'Калькулятор'!$C$16*'Калькулятор'!$C$18*'Калькулятор'!$C$20,"")</x:f>
      </x:c>
      <x:c r="F169" s="68" t="n">
        <x:f>IF(B169="Активна",'Калькулятор'!$B$9,0)</x:f>
        <x:v>0</x:v>
      </x:c>
      <x:c r="G169" t="str">
        <x:f>IF(B169&lt;&gt;"Активна","",IF(AND('Калькулятор'!$E$16="Виграш",'Калькулятор'!$E$18="Виграш",'Калькулятор'!$E$20="Виграш"),"Виграш",IF(AND('Калькулятор'!$E$16&lt;&gt;"Програш",'Калькулятор'!$E$18&lt;&gt;"Програш",'Калькулятор'!$E$20&lt;&gt;"Програш"),"Очікується","Програш")))</x:f>
      </x:c>
      <x:c r="H169" s="68" t="n">
        <x:f>IF(B169="Активна",F169*E169,0)</x:f>
        <x:v>0</x:v>
      </x:c>
      <x:c r="I169" s="68" t="n">
        <x:f>IF(AND(B169="Активна",G169&lt;&gt;"Програш"),F169*E169,0)</x:f>
        <x:v>0</x:v>
      </x:c>
      <x:c r="J169" s="68" t="n">
        <x:f>IF(AND(B169="Активна",G169="Виграш"),F169*E169,0)</x:f>
        <x:v>0</x:v>
      </x:c>
    </x:row>
    <x:row r="170">
      <x:c r="A170" t="n">
        <x:v>169</x:v>
      </x:c>
      <x:c r="B170" t="str">
        <x:f>IF(AND(C170='Калькулятор'!$B$6,'Калькулятор'!$D$13="Так",'Калькулятор'!$D$16="Так",'Калькулятор'!$D$18="Так",'Калькулятор'!$D$20="Так"),"Активна","")</x:f>
      </x:c>
      <x:c r="C170" t="n">
        <x:v>4</x:v>
      </x:c>
      <x:c r="D170" t="str">
        <x:v>1+4+6+8</x:v>
      </x:c>
      <x:c r="E170" s="66" t="str">
        <x:f>IF(B170="Активна",'Калькулятор'!$C$13*'Калькулятор'!$C$16*'Калькулятор'!$C$18*'Калькулятор'!$C$20,"")</x:f>
      </x:c>
      <x:c r="F170" s="68" t="n">
        <x:f>IF(B170="Активна",'Калькулятор'!$B$9,0)</x:f>
        <x:v>0</x:v>
      </x:c>
      <x:c r="G170" t="str">
        <x:f>IF(B170&lt;&gt;"Активна","",IF(AND('Калькулятор'!$E$13="Виграш",'Калькулятор'!$E$16="Виграш",'Калькулятор'!$E$18="Виграш",'Калькулятор'!$E$20="Виграш"),"Виграш",IF(AND('Калькулятор'!$E$13&lt;&gt;"Програш",'Калькулятор'!$E$16&lt;&gt;"Програш",'Калькулятор'!$E$18&lt;&gt;"Програш",'Калькулятор'!$E$20&lt;&gt;"Програш"),"Очікується","Програш")))</x:f>
      </x:c>
      <x:c r="H170" s="68" t="n">
        <x:f>IF(B170="Активна",F170*E170,0)</x:f>
        <x:v>0</x:v>
      </x:c>
      <x:c r="I170" s="68" t="n">
        <x:f>IF(AND(B170="Активна",G170&lt;&gt;"Програш"),F170*E170,0)</x:f>
        <x:v>0</x:v>
      </x:c>
      <x:c r="J170" s="68" t="n">
        <x:f>IF(AND(B170="Активна",G170="Виграш"),F170*E170,0)</x:f>
        <x:v>0</x:v>
      </x:c>
    </x:row>
    <x:row r="171">
      <x:c r="A171" t="n">
        <x:v>170</x:v>
      </x:c>
      <x:c r="B171" t="str">
        <x:f>IF(AND(C171='Калькулятор'!$B$6,'Калькулятор'!$D$14="Так",'Калькулятор'!$D$16="Так",'Калькулятор'!$D$18="Так",'Калькулятор'!$D$20="Так"),"Активна","")</x:f>
      </x:c>
      <x:c r="C171" t="n">
        <x:v>4</x:v>
      </x:c>
      <x:c r="D171" t="str">
        <x:v>2+4+6+8</x:v>
      </x:c>
      <x:c r="E171" s="66" t="str">
        <x:f>IF(B171="Активна",'Калькулятор'!$C$14*'Калькулятор'!$C$16*'Калькулятор'!$C$18*'Калькулятор'!$C$20,"")</x:f>
      </x:c>
      <x:c r="F171" s="68" t="n">
        <x:f>IF(B171="Активна",'Калькулятор'!$B$9,0)</x:f>
        <x:v>0</x:v>
      </x:c>
      <x:c r="G171" t="str">
        <x:f>IF(B171&lt;&gt;"Активна","",IF(AND('Калькулятор'!$E$14="Виграш",'Калькулятор'!$E$16="Виграш",'Калькулятор'!$E$18="Виграш",'Калькулятор'!$E$20="Виграш"),"Виграш",IF(AND('Калькулятор'!$E$14&lt;&gt;"Програш",'Калькулятор'!$E$16&lt;&gt;"Програш",'Калькулятор'!$E$18&lt;&gt;"Програш",'Калькулятор'!$E$20&lt;&gt;"Програш"),"Очікується","Програш")))</x:f>
      </x:c>
      <x:c r="H171" s="68" t="n">
        <x:f>IF(B171="Активна",F171*E171,0)</x:f>
        <x:v>0</x:v>
      </x:c>
      <x:c r="I171" s="68" t="n">
        <x:f>IF(AND(B171="Активна",G171&lt;&gt;"Програш"),F171*E171,0)</x:f>
        <x:v>0</x:v>
      </x:c>
      <x:c r="J171" s="68" t="n">
        <x:f>IF(AND(B171="Активна",G171="Виграш"),F171*E171,0)</x:f>
        <x:v>0</x:v>
      </x:c>
    </x:row>
    <x:row r="172">
      <x:c r="A172" t="n">
        <x:v>171</x:v>
      </x:c>
      <x:c r="B172" t="str">
        <x:f>IF(AND(C172='Калькулятор'!$B$6,'Калькулятор'!$D$13="Так",'Калькулятор'!$D$14="Так",'Калькулятор'!$D$16="Так",'Калькулятор'!$D$18="Так",'Калькулятор'!$D$20="Так"),"Активна","")</x:f>
      </x:c>
      <x:c r="C172" t="n">
        <x:v>5</x:v>
      </x:c>
      <x:c r="D172" t="str">
        <x:v>1+2+4+6+8</x:v>
      </x:c>
      <x:c r="E172" s="66" t="str">
        <x:f>IF(B172="Активна",'Калькулятор'!$C$13*'Калькулятор'!$C$14*'Калькулятор'!$C$16*'Калькулятор'!$C$18*'Калькулятор'!$C$20,"")</x:f>
      </x:c>
      <x:c r="F172" s="68" t="n">
        <x:f>IF(B172="Активна",'Калькулятор'!$B$9,0)</x:f>
        <x:v>0</x:v>
      </x:c>
      <x:c r="G172" t="str">
        <x:f>IF(B172&lt;&gt;"Активна","",IF(AND('Калькулятор'!$E$13="Виграш",'Калькулятор'!$E$14="Виграш",'Калькулятор'!$E$16="Виграш",'Калькулятор'!$E$18="Виграш",'Калькулятор'!$E$20="Виграш"),"Виграш",IF(AND('Калькулятор'!$E$13&lt;&gt;"Програш",'Калькулятор'!$E$14&lt;&gt;"Програш",'Калькулятор'!$E$16&lt;&gt;"Програш",'Калькулятор'!$E$18&lt;&gt;"Програш",'Калькулятор'!$E$20&lt;&gt;"Програш"),"Очікується","Програш")))</x:f>
      </x:c>
      <x:c r="H172" s="68" t="n">
        <x:f>IF(B172="Активна",F172*E172,0)</x:f>
        <x:v>0</x:v>
      </x:c>
      <x:c r="I172" s="68" t="n">
        <x:f>IF(AND(B172="Активна",G172&lt;&gt;"Програш"),F172*E172,0)</x:f>
        <x:v>0</x:v>
      </x:c>
      <x:c r="J172" s="68" t="n">
        <x:f>IF(AND(B172="Активна",G172="Виграш"),F172*E172,0)</x:f>
        <x:v>0</x:v>
      </x:c>
    </x:row>
    <x:row r="173">
      <x:c r="A173" t="n">
        <x:v>172</x:v>
      </x:c>
      <x:c r="B173" t="str">
        <x:f>IF(AND(C173='Калькулятор'!$B$6,'Калькулятор'!$D$15="Так",'Калькулятор'!$D$16="Так",'Калькулятор'!$D$18="Так",'Калькулятор'!$D$20="Так"),"Активна","")</x:f>
      </x:c>
      <x:c r="C173" t="n">
        <x:v>4</x:v>
      </x:c>
      <x:c r="D173" t="str">
        <x:v>3+4+6+8</x:v>
      </x:c>
      <x:c r="E173" s="66" t="str">
        <x:f>IF(B173="Активна",'Калькулятор'!$C$15*'Калькулятор'!$C$16*'Калькулятор'!$C$18*'Калькулятор'!$C$20,"")</x:f>
      </x:c>
      <x:c r="F173" s="68" t="n">
        <x:f>IF(B173="Активна",'Калькулятор'!$B$9,0)</x:f>
        <x:v>0</x:v>
      </x:c>
      <x:c r="G173" t="str">
        <x:f>IF(B173&lt;&gt;"Активна","",IF(AND('Калькулятор'!$E$15="Виграш",'Калькулятор'!$E$16="Виграш",'Калькулятор'!$E$18="Виграш",'Калькулятор'!$E$20="Виграш"),"Виграш",IF(AND('Калькулятор'!$E$15&lt;&gt;"Програш",'Калькулятор'!$E$16&lt;&gt;"Програш",'Калькулятор'!$E$18&lt;&gt;"Програш",'Калькулятор'!$E$20&lt;&gt;"Програш"),"Очікується","Програш")))</x:f>
      </x:c>
      <x:c r="H173" s="68" t="n">
        <x:f>IF(B173="Активна",F173*E173,0)</x:f>
        <x:v>0</x:v>
      </x:c>
      <x:c r="I173" s="68" t="n">
        <x:f>IF(AND(B173="Активна",G173&lt;&gt;"Програш"),F173*E173,0)</x:f>
        <x:v>0</x:v>
      </x:c>
      <x:c r="J173" s="68" t="n">
        <x:f>IF(AND(B173="Активна",G173="Виграш"),F173*E173,0)</x:f>
        <x:v>0</x:v>
      </x:c>
    </x:row>
    <x:row r="174">
      <x:c r="A174" t="n">
        <x:v>173</x:v>
      </x:c>
      <x:c r="B174" t="str">
        <x:f>IF(AND(C174='Калькулятор'!$B$6,'Калькулятор'!$D$13="Так",'Калькулятор'!$D$15="Так",'Калькулятор'!$D$16="Так",'Калькулятор'!$D$18="Так",'Калькулятор'!$D$20="Так"),"Активна","")</x:f>
      </x:c>
      <x:c r="C174" t="n">
        <x:v>5</x:v>
      </x:c>
      <x:c r="D174" t="str">
        <x:v>1+3+4+6+8</x:v>
      </x:c>
      <x:c r="E174" s="66" t="str">
        <x:f>IF(B174="Активна",'Калькулятор'!$C$13*'Калькулятор'!$C$15*'Калькулятор'!$C$16*'Калькулятор'!$C$18*'Калькулятор'!$C$20,"")</x:f>
      </x:c>
      <x:c r="F174" s="68" t="n">
        <x:f>IF(B174="Активна",'Калькулятор'!$B$9,0)</x:f>
        <x:v>0</x:v>
      </x:c>
      <x:c r="G174" t="str">
        <x:f>IF(B174&lt;&gt;"Активна","",IF(AND('Калькулятор'!$E$13="Виграш",'Калькулятор'!$E$15="Виграш",'Калькулятор'!$E$16="Виграш",'Калькулятор'!$E$18="Виграш",'Калькулятор'!$E$20="Виграш"),"Виграш",IF(AND('Калькулятор'!$E$13&lt;&gt;"Програш",'Калькулятор'!$E$15&lt;&gt;"Програш",'Калькулятор'!$E$16&lt;&gt;"Програш",'Калькулятор'!$E$18&lt;&gt;"Програш",'Калькулятор'!$E$20&lt;&gt;"Програш"),"Очікується","Програш")))</x:f>
      </x:c>
      <x:c r="H174" s="68" t="n">
        <x:f>IF(B174="Активна",F174*E174,0)</x:f>
        <x:v>0</x:v>
      </x:c>
      <x:c r="I174" s="68" t="n">
        <x:f>IF(AND(B174="Активна",G174&lt;&gt;"Програш"),F174*E174,0)</x:f>
        <x:v>0</x:v>
      </x:c>
      <x:c r="J174" s="68" t="n">
        <x:f>IF(AND(B174="Активна",G174="Виграш"),F174*E174,0)</x:f>
        <x:v>0</x:v>
      </x:c>
    </x:row>
    <x:row r="175">
      <x:c r="A175" t="n">
        <x:v>174</x:v>
      </x:c>
      <x:c r="B175" t="str">
        <x:f>IF(AND(C175='Калькулятор'!$B$6,'Калькулятор'!$D$14="Так",'Калькулятор'!$D$15="Так",'Калькулятор'!$D$16="Так",'Калькулятор'!$D$18="Так",'Калькулятор'!$D$20="Так"),"Активна","")</x:f>
      </x:c>
      <x:c r="C175" t="n">
        <x:v>5</x:v>
      </x:c>
      <x:c r="D175" t="str">
        <x:v>2+3+4+6+8</x:v>
      </x:c>
      <x:c r="E175" s="66" t="str">
        <x:f>IF(B175="Активна",'Калькулятор'!$C$14*'Калькулятор'!$C$15*'Калькулятор'!$C$16*'Калькулятор'!$C$18*'Калькулятор'!$C$20,"")</x:f>
      </x:c>
      <x:c r="F175" s="68" t="n">
        <x:f>IF(B175="Активна",'Калькулятор'!$B$9,0)</x:f>
        <x:v>0</x:v>
      </x:c>
      <x:c r="G175" t="str">
        <x:f>IF(B175&lt;&gt;"Активна","",IF(AND('Калькулятор'!$E$14="Виграш",'Калькулятор'!$E$15="Виграш",'Калькулятор'!$E$16="Виграш",'Калькулятор'!$E$18="Виграш",'Калькулятор'!$E$20="Виграш"),"Виграш",IF(AND('Калькулятор'!$E$14&lt;&gt;"Програш",'Калькулятор'!$E$15&lt;&gt;"Програш",'Калькулятор'!$E$16&lt;&gt;"Програш",'Калькулятор'!$E$18&lt;&gt;"Програш",'Калькулятор'!$E$20&lt;&gt;"Програш"),"Очікується","Програш")))</x:f>
      </x:c>
      <x:c r="H175" s="68" t="n">
        <x:f>IF(B175="Активна",F175*E175,0)</x:f>
        <x:v>0</x:v>
      </x:c>
      <x:c r="I175" s="68" t="n">
        <x:f>IF(AND(B175="Активна",G175&lt;&gt;"Програш"),F175*E175,0)</x:f>
        <x:v>0</x:v>
      </x:c>
      <x:c r="J175" s="68" t="n">
        <x:f>IF(AND(B175="Активна",G175="Виграш"),F175*E175,0)</x:f>
        <x:v>0</x:v>
      </x:c>
    </x:row>
    <x:row r="176">
      <x:c r="A176" t="n">
        <x:v>175</x:v>
      </x:c>
      <x:c r="B176" t="str">
        <x:f>IF(AND(C176='Калькулятор'!$B$6,'Калькулятор'!$D$13="Так",'Калькулятор'!$D$14="Так",'Калькулятор'!$D$15="Так",'Калькулятор'!$D$16="Так",'Калькулятор'!$D$18="Так",'Калькулятор'!$D$20="Так"),"Активна","")</x:f>
      </x:c>
      <x:c r="C176" t="n">
        <x:v>6</x:v>
      </x:c>
      <x:c r="D176" t="str">
        <x:v>1+2+3+4+6+8</x:v>
      </x:c>
      <x:c r="E176" s="66" t="str">
        <x:f>IF(B176="Активна",'Калькулятор'!$C$13*'Калькулятор'!$C$14*'Калькулятор'!$C$15*'Калькулятор'!$C$16*'Калькулятор'!$C$18*'Калькулятор'!$C$20,"")</x:f>
      </x:c>
      <x:c r="F176" s="68" t="n">
        <x:f>IF(B176="Активна",'Калькулятор'!$B$9,0)</x:f>
        <x:v>0</x:v>
      </x:c>
      <x:c r="G176" t="str">
        <x:f>IF(B176&lt;&gt;"Активна","",IF(AND('Калькулятор'!$E$13="Виграш",'Калькулятор'!$E$14="Виграш",'Калькулятор'!$E$15="Виграш",'Калькулятор'!$E$16="Виграш",'Калькулятор'!$E$18="Виграш",'Калькулятор'!$E$20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$18&lt;&gt;"Програш",'Калькулятор'!$E$20&lt;&gt;"Програш"),"Очікується","Програш")))</x:f>
      </x:c>
      <x:c r="H176" s="68" t="n">
        <x:f>IF(B176="Активна",F176*E176,0)</x:f>
        <x:v>0</x:v>
      </x:c>
      <x:c r="I176" s="68" t="n">
        <x:f>IF(AND(B176="Активна",G176&lt;&gt;"Програш"),F176*E176,0)</x:f>
        <x:v>0</x:v>
      </x:c>
      <x:c r="J176" s="68" t="n">
        <x:f>IF(AND(B176="Активна",G176="Виграш"),F176*E176,0)</x:f>
        <x:v>0</x:v>
      </x:c>
    </x:row>
    <x:row r="177">
      <x:c r="A177" t="n">
        <x:v>176</x:v>
      </x:c>
      <x:c r="B177" t="str">
        <x:f>IF(AND(C177='Калькулятор'!$B$6,'Калькулятор'!$D$17="Так",'Калькулятор'!$D$18="Так",'Калькулятор'!$D$20="Так"),"Активна","")</x:f>
      </x:c>
      <x:c r="C177" t="n">
        <x:v>3</x:v>
      </x:c>
      <x:c r="D177" t="str">
        <x:v>5+6+8</x:v>
      </x:c>
      <x:c r="E177" s="66" t="str">
        <x:f>IF(B177="Активна",'Калькулятор'!$C$17*'Калькулятор'!$C$18*'Калькулятор'!$C$20,"")</x:f>
      </x:c>
      <x:c r="F177" s="68" t="n">
        <x:f>IF(B177="Активна",'Калькулятор'!$B$9,0)</x:f>
        <x:v>0</x:v>
      </x:c>
      <x:c r="G177" t="str">
        <x:f>IF(B177&lt;&gt;"Активна","",IF(AND('Калькулятор'!$E$17="Виграш",'Калькулятор'!$E$18="Виграш",'Калькулятор'!$E$20="Виграш"),"Виграш",IF(AND('Калькулятор'!$E$17&lt;&gt;"Програш",'Калькулятор'!$E$18&lt;&gt;"Програш",'Калькулятор'!$E$20&lt;&gt;"Програш"),"Очікується","Програш")))</x:f>
      </x:c>
      <x:c r="H177" s="68" t="n">
        <x:f>IF(B177="Активна",F177*E177,0)</x:f>
        <x:v>0</x:v>
      </x:c>
      <x:c r="I177" s="68" t="n">
        <x:f>IF(AND(B177="Активна",G177&lt;&gt;"Програш"),F177*E177,0)</x:f>
        <x:v>0</x:v>
      </x:c>
      <x:c r="J177" s="68" t="n">
        <x:f>IF(AND(B177="Активна",G177="Виграш"),F177*E177,0)</x:f>
        <x:v>0</x:v>
      </x:c>
    </x:row>
    <x:row r="178">
      <x:c r="A178" t="n">
        <x:v>177</x:v>
      </x:c>
      <x:c r="B178" t="str">
        <x:f>IF(AND(C178='Калькулятор'!$B$6,'Калькулятор'!$D$13="Так",'Калькулятор'!$D$17="Так",'Калькулятор'!$D$18="Так",'Калькулятор'!$D$20="Так"),"Активна","")</x:f>
      </x:c>
      <x:c r="C178" t="n">
        <x:v>4</x:v>
      </x:c>
      <x:c r="D178" t="str">
        <x:v>1+5+6+8</x:v>
      </x:c>
      <x:c r="E178" s="66" t="str">
        <x:f>IF(B178="Активна",'Калькулятор'!$C$13*'Калькулятор'!$C$17*'Калькулятор'!$C$18*'Калькулятор'!$C$20,"")</x:f>
      </x:c>
      <x:c r="F178" s="68" t="n">
        <x:f>IF(B178="Активна",'Калькулятор'!$B$9,0)</x:f>
        <x:v>0</x:v>
      </x:c>
      <x:c r="G178" t="str">
        <x:f>IF(B178&lt;&gt;"Активна","",IF(AND('Калькулятор'!$E$13="Виграш",'Калькулятор'!$E$17="Виграш",'Калькулятор'!$E$18="Виграш",'Калькулятор'!$E$20="Виграш"),"Виграш",IF(AND('Калькулятор'!$E$13&lt;&gt;"Програш",'Калькулятор'!$E$17&lt;&gt;"Програш",'Калькулятор'!$E$18&lt;&gt;"Програш",'Калькулятор'!$E$20&lt;&gt;"Програш"),"Очікується","Програш")))</x:f>
      </x:c>
      <x:c r="H178" s="68" t="n">
        <x:f>IF(B178="Активна",F178*E178,0)</x:f>
        <x:v>0</x:v>
      </x:c>
      <x:c r="I178" s="68" t="n">
        <x:f>IF(AND(B178="Активна",G178&lt;&gt;"Програш"),F178*E178,0)</x:f>
        <x:v>0</x:v>
      </x:c>
      <x:c r="J178" s="68" t="n">
        <x:f>IF(AND(B178="Активна",G178="Виграш"),F178*E178,0)</x:f>
        <x:v>0</x:v>
      </x:c>
    </x:row>
    <x:row r="179">
      <x:c r="A179" t="n">
        <x:v>178</x:v>
      </x:c>
      <x:c r="B179" t="str">
        <x:f>IF(AND(C179='Калькулятор'!$B$6,'Калькулятор'!$D$14="Так",'Калькулятор'!$D$17="Так",'Калькулятор'!$D$18="Так",'Калькулятор'!$D$20="Так"),"Активна","")</x:f>
      </x:c>
      <x:c r="C179" t="n">
        <x:v>4</x:v>
      </x:c>
      <x:c r="D179" t="str">
        <x:v>2+5+6+8</x:v>
      </x:c>
      <x:c r="E179" s="66" t="str">
        <x:f>IF(B179="Активна",'Калькулятор'!$C$14*'Калькулятор'!$C$17*'Калькулятор'!$C$18*'Калькулятор'!$C$20,"")</x:f>
      </x:c>
      <x:c r="F179" s="68" t="n">
        <x:f>IF(B179="Активна",'Калькулятор'!$B$9,0)</x:f>
        <x:v>0</x:v>
      </x:c>
      <x:c r="G179" t="str">
        <x:f>IF(B179&lt;&gt;"Активна","",IF(AND('Калькулятор'!$E$14="Виграш",'Калькулятор'!$E$17="Виграш",'Калькулятор'!$E$18="Виграш",'Калькулятор'!$E$20="Виграш"),"Виграш",IF(AND('Калькулятор'!$E$14&lt;&gt;"Програш",'Калькулятор'!$E$17&lt;&gt;"Програш",'Калькулятор'!$E$18&lt;&gt;"Програш",'Калькулятор'!$E$20&lt;&gt;"Програш"),"Очікується","Програш")))</x:f>
      </x:c>
      <x:c r="H179" s="68" t="n">
        <x:f>IF(B179="Активна",F179*E179,0)</x:f>
        <x:v>0</x:v>
      </x:c>
      <x:c r="I179" s="68" t="n">
        <x:f>IF(AND(B179="Активна",G179&lt;&gt;"Програш"),F179*E179,0)</x:f>
        <x:v>0</x:v>
      </x:c>
      <x:c r="J179" s="68" t="n">
        <x:f>IF(AND(B179="Активна",G179="Виграш"),F179*E179,0)</x:f>
        <x:v>0</x:v>
      </x:c>
    </x:row>
    <x:row r="180">
      <x:c r="A180" t="n">
        <x:v>179</x:v>
      </x:c>
      <x:c r="B180" t="str">
        <x:f>IF(AND(C180='Калькулятор'!$B$6,'Калькулятор'!$D$13="Так",'Калькулятор'!$D$14="Так",'Калькулятор'!$D$17="Так",'Калькулятор'!$D$18="Так",'Калькулятор'!$D$20="Так"),"Активна","")</x:f>
      </x:c>
      <x:c r="C180" t="n">
        <x:v>5</x:v>
      </x:c>
      <x:c r="D180" t="str">
        <x:v>1+2+5+6+8</x:v>
      </x:c>
      <x:c r="E180" s="66" t="str">
        <x:f>IF(B180="Активна",'Калькулятор'!$C$13*'Калькулятор'!$C$14*'Калькулятор'!$C$17*'Калькулятор'!$C$18*'Калькулятор'!$C$20,"")</x:f>
      </x:c>
      <x:c r="F180" s="68" t="n">
        <x:f>IF(B180="Активна",'Калькулятор'!$B$9,0)</x:f>
        <x:v>0</x:v>
      </x:c>
      <x:c r="G180" t="str">
        <x:f>IF(B180&lt;&gt;"Активна","",IF(AND('Калькулятор'!$E$13="Виграш",'Калькулятор'!$E$14="Виграш",'Калькулятор'!$E$17="Виграш",'Калькулятор'!$E$18="Виграш",'Калькулятор'!$E$20="Виграш"),"Виграш",IF(AND('Калькулятор'!$E$13&lt;&gt;"Програш",'Калькулятор'!$E$14&lt;&gt;"Програш",'Калькулятор'!$E$17&lt;&gt;"Програш",'Калькулятор'!$E$18&lt;&gt;"Програш",'Калькулятор'!$E$20&lt;&gt;"Програш"),"Очікується","Програш")))</x:f>
      </x:c>
      <x:c r="H180" s="68" t="n">
        <x:f>IF(B180="Активна",F180*E180,0)</x:f>
        <x:v>0</x:v>
      </x:c>
      <x:c r="I180" s="68" t="n">
        <x:f>IF(AND(B180="Активна",G180&lt;&gt;"Програш"),F180*E180,0)</x:f>
        <x:v>0</x:v>
      </x:c>
      <x:c r="J180" s="68" t="n">
        <x:f>IF(AND(B180="Активна",G180="Виграш"),F180*E180,0)</x:f>
        <x:v>0</x:v>
      </x:c>
    </x:row>
    <x:row r="181">
      <x:c r="A181" t="n">
        <x:v>180</x:v>
      </x:c>
      <x:c r="B181" t="str">
        <x:f>IF(AND(C181='Калькулятор'!$B$6,'Калькулятор'!$D$15="Так",'Калькулятор'!$D$17="Так",'Калькулятор'!$D$18="Так",'Калькулятор'!$D$20="Так"),"Активна","")</x:f>
      </x:c>
      <x:c r="C181" t="n">
        <x:v>4</x:v>
      </x:c>
      <x:c r="D181" t="str">
        <x:v>3+5+6+8</x:v>
      </x:c>
      <x:c r="E181" s="66" t="str">
        <x:f>IF(B181="Активна",'Калькулятор'!$C$15*'Калькулятор'!$C$17*'Калькулятор'!$C$18*'Калькулятор'!$C$20,"")</x:f>
      </x:c>
      <x:c r="F181" s="68" t="n">
        <x:f>IF(B181="Активна",'Калькулятор'!$B$9,0)</x:f>
        <x:v>0</x:v>
      </x:c>
      <x:c r="G181" t="str">
        <x:f>IF(B181&lt;&gt;"Активна","",IF(AND('Калькулятор'!$E$15="Виграш",'Калькулятор'!$E$17="Виграш",'Калькулятор'!$E$18="Виграш",'Калькулятор'!$E$20="Виграш"),"Виграш",IF(AND('Калькулятор'!$E$15&lt;&gt;"Програш",'Калькулятор'!$E$17&lt;&gt;"Програш",'Калькулятор'!$E$18&lt;&gt;"Програш",'Калькулятор'!$E$20&lt;&gt;"Програш"),"Очікується","Програш")))</x:f>
      </x:c>
      <x:c r="H181" s="68" t="n">
        <x:f>IF(B181="Активна",F181*E181,0)</x:f>
        <x:v>0</x:v>
      </x:c>
      <x:c r="I181" s="68" t="n">
        <x:f>IF(AND(B181="Активна",G181&lt;&gt;"Програш"),F181*E181,0)</x:f>
        <x:v>0</x:v>
      </x:c>
      <x:c r="J181" s="68" t="n">
        <x:f>IF(AND(B181="Активна",G181="Виграш"),F181*E181,0)</x:f>
        <x:v>0</x:v>
      </x:c>
    </x:row>
    <x:row r="182">
      <x:c r="A182" t="n">
        <x:v>181</x:v>
      </x:c>
      <x:c r="B182" t="str">
        <x:f>IF(AND(C182='Калькулятор'!$B$6,'Калькулятор'!$D$13="Так",'Калькулятор'!$D$15="Так",'Калькулятор'!$D$17="Так",'Калькулятор'!$D$18="Так",'Калькулятор'!$D$20="Так"),"Активна","")</x:f>
      </x:c>
      <x:c r="C182" t="n">
        <x:v>5</x:v>
      </x:c>
      <x:c r="D182" t="str">
        <x:v>1+3+5+6+8</x:v>
      </x:c>
      <x:c r="E182" s="66" t="str">
        <x:f>IF(B182="Активна",'Калькулятор'!$C$13*'Калькулятор'!$C$15*'Калькулятор'!$C$17*'Калькулятор'!$C$18*'Калькулятор'!$C$20,"")</x:f>
      </x:c>
      <x:c r="F182" s="68" t="n">
        <x:f>IF(B182="Активна",'Калькулятор'!$B$9,0)</x:f>
        <x:v>0</x:v>
      </x:c>
      <x:c r="G182" t="str">
        <x:f>IF(B182&lt;&gt;"Активна","",IF(AND('Калькулятор'!$E$13="Виграш",'Калькулятор'!$E$15="Виграш",'Калькулятор'!$E$17="Виграш",'Калькулятор'!$E$18="Виграш",'Калькулятор'!$E$20="Виграш"),"Виграш",IF(AND('Калькулятор'!$E$13&lt;&gt;"Програш",'Калькулятор'!$E$15&lt;&gt;"Програш",'Калькулятор'!$E$17&lt;&gt;"Програш",'Калькулятор'!$E$18&lt;&gt;"Програш",'Калькулятор'!$E$20&lt;&gt;"Програш"),"Очікується","Програш")))</x:f>
      </x:c>
      <x:c r="H182" s="68" t="n">
        <x:f>IF(B182="Активна",F182*E182,0)</x:f>
        <x:v>0</x:v>
      </x:c>
      <x:c r="I182" s="68" t="n">
        <x:f>IF(AND(B182="Активна",G182&lt;&gt;"Програш"),F182*E182,0)</x:f>
        <x:v>0</x:v>
      </x:c>
      <x:c r="J182" s="68" t="n">
        <x:f>IF(AND(B182="Активна",G182="Виграш"),F182*E182,0)</x:f>
        <x:v>0</x:v>
      </x:c>
    </x:row>
    <x:row r="183">
      <x:c r="A183" t="n">
        <x:v>182</x:v>
      </x:c>
      <x:c r="B183" t="str">
        <x:f>IF(AND(C183='Калькулятор'!$B$6,'Калькулятор'!$D$14="Так",'Калькулятор'!$D$15="Так",'Калькулятор'!$D$17="Так",'Калькулятор'!$D$18="Так",'Калькулятор'!$D$20="Так"),"Активна","")</x:f>
      </x:c>
      <x:c r="C183" t="n">
        <x:v>5</x:v>
      </x:c>
      <x:c r="D183" t="str">
        <x:v>2+3+5+6+8</x:v>
      </x:c>
      <x:c r="E183" s="66" t="str">
        <x:f>IF(B183="Активна",'Калькулятор'!$C$14*'Калькулятор'!$C$15*'Калькулятор'!$C$17*'Калькулятор'!$C$18*'Калькулятор'!$C$20,"")</x:f>
      </x:c>
      <x:c r="F183" s="68" t="n">
        <x:f>IF(B183="Активна",'Калькулятор'!$B$9,0)</x:f>
        <x:v>0</x:v>
      </x:c>
      <x:c r="G183" t="str">
        <x:f>IF(B183&lt;&gt;"Активна","",IF(AND('Калькулятор'!$E$14="Виграш",'Калькулятор'!$E$15="Виграш",'Калькулятор'!$E$17="Виграш",'Калькулятор'!$E$18="Виграш",'Калькулятор'!$E$20="Виграш"),"Виграш",IF(AND('Калькулятор'!$E$14&lt;&gt;"Програш",'Калькулятор'!$E$15&lt;&gt;"Програш",'Калькулятор'!$E$17&lt;&gt;"Програш",'Калькулятор'!$E$18&lt;&gt;"Програш",'Калькулятор'!$E$20&lt;&gt;"Програш"),"Очікується","Програш")))</x:f>
      </x:c>
      <x:c r="H183" s="68" t="n">
        <x:f>IF(B183="Активна",F183*E183,0)</x:f>
        <x:v>0</x:v>
      </x:c>
      <x:c r="I183" s="68" t="n">
        <x:f>IF(AND(B183="Активна",G183&lt;&gt;"Програш"),F183*E183,0)</x:f>
        <x:v>0</x:v>
      </x:c>
      <x:c r="J183" s="68" t="n">
        <x:f>IF(AND(B183="Активна",G183="Виграш"),F183*E183,0)</x:f>
        <x:v>0</x:v>
      </x:c>
    </x:row>
    <x:row r="184">
      <x:c r="A184" t="n">
        <x:v>183</x:v>
      </x:c>
      <x:c r="B184" t="str">
        <x:f>IF(AND(C184='Калькулятор'!$B$6,'Калькулятор'!$D$13="Так",'Калькулятор'!$D$14="Так",'Калькулятор'!$D$15="Так",'Калькулятор'!$D$17="Так",'Калькулятор'!$D$18="Так",'Калькулятор'!$D$20="Так"),"Активна","")</x:f>
      </x:c>
      <x:c r="C184" t="n">
        <x:v>6</x:v>
      </x:c>
      <x:c r="D184" t="str">
        <x:v>1+2+3+5+6+8</x:v>
      </x:c>
      <x:c r="E184" s="66" t="str">
        <x:f>IF(B184="Активна",'Калькулятор'!$C$13*'Калькулятор'!$C$14*'Калькулятор'!$C$15*'Калькулятор'!$C$17*'Калькулятор'!$C$18*'Калькулятор'!$C$20,"")</x:f>
      </x:c>
      <x:c r="F184" s="68" t="n">
        <x:f>IF(B184="Активна",'Калькулятор'!$B$9,0)</x:f>
        <x:v>0</x:v>
      </x:c>
      <x:c r="G184" t="str">
        <x:f>IF(B184&lt;&gt;"Активна","",IF(AND('Калькулятор'!$E$13="Виграш",'Калькулятор'!$E$14="Виграш",'Калькулятор'!$E$15="Виграш",'Калькулятор'!$E$17="Виграш",'Калькулятор'!$E$18="Виграш",'Калькулятор'!$E$20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$18&lt;&gt;"Програш",'Калькулятор'!$E$20&lt;&gt;"Програш"),"Очікується","Програш")))</x:f>
      </x:c>
      <x:c r="H184" s="68" t="n">
        <x:f>IF(B184="Активна",F184*E184,0)</x:f>
        <x:v>0</x:v>
      </x:c>
      <x:c r="I184" s="68" t="n">
        <x:f>IF(AND(B184="Активна",G184&lt;&gt;"Програш"),F184*E184,0)</x:f>
        <x:v>0</x:v>
      </x:c>
      <x:c r="J184" s="68" t="n">
        <x:f>IF(AND(B184="Активна",G184="Виграш"),F184*E184,0)</x:f>
        <x:v>0</x:v>
      </x:c>
    </x:row>
    <x:row r="185">
      <x:c r="A185" t="n">
        <x:v>184</x:v>
      </x:c>
      <x:c r="B185" t="str">
        <x:f>IF(AND(C185='Калькулятор'!$B$6,'Калькулятор'!$D$16="Так",'Калькулятор'!$D$17="Так",'Калькулятор'!$D$18="Так",'Калькулятор'!$D$20="Так"),"Активна","")</x:f>
      </x:c>
      <x:c r="C185" t="n">
        <x:v>4</x:v>
      </x:c>
      <x:c r="D185" t="str">
        <x:v>4+5+6+8</x:v>
      </x:c>
      <x:c r="E185" s="66" t="str">
        <x:f>IF(B185="Активна",'Калькулятор'!$C$16*'Калькулятор'!$C$17*'Калькулятор'!$C$18*'Калькулятор'!$C$20,"")</x:f>
      </x:c>
      <x:c r="F185" s="68" t="n">
        <x:f>IF(B185="Активна",'Калькулятор'!$B$9,0)</x:f>
        <x:v>0</x:v>
      </x:c>
      <x:c r="G185" t="str">
        <x:f>IF(B185&lt;&gt;"Активна","",IF(AND('Калькулятор'!$E$16="Виграш",'Калькулятор'!$E$17="Виграш",'Калькулятор'!$E$18="Виграш",'Калькулятор'!$E$20="Виграш"),"Виграш",IF(AND('Калькулятор'!$E$16&lt;&gt;"Програш",'Калькулятор'!$E$17&lt;&gt;"Програш",'Калькулятор'!$E$18&lt;&gt;"Програш",'Калькулятор'!$E$20&lt;&gt;"Програш"),"Очікується","Програш")))</x:f>
      </x:c>
      <x:c r="H185" s="68" t="n">
        <x:f>IF(B185="Активна",F185*E185,0)</x:f>
        <x:v>0</x:v>
      </x:c>
      <x:c r="I185" s="68" t="n">
        <x:f>IF(AND(B185="Активна",G185&lt;&gt;"Програш"),F185*E185,0)</x:f>
        <x:v>0</x:v>
      </x:c>
      <x:c r="J185" s="68" t="n">
        <x:f>IF(AND(B185="Активна",G185="Виграш"),F185*E185,0)</x:f>
        <x:v>0</x:v>
      </x:c>
    </x:row>
    <x:row r="186">
      <x:c r="A186" t="n">
        <x:v>185</x:v>
      </x:c>
      <x:c r="B186" t="str">
        <x:f>IF(AND(C186='Калькулятор'!$B$6,'Калькулятор'!$D$13="Так",'Калькулятор'!$D$16="Так",'Калькулятор'!$D$17="Так",'Калькулятор'!$D$18="Так",'Калькулятор'!$D$20="Так"),"Активна","")</x:f>
      </x:c>
      <x:c r="C186" t="n">
        <x:v>5</x:v>
      </x:c>
      <x:c r="D186" t="str">
        <x:v>1+4+5+6+8</x:v>
      </x:c>
      <x:c r="E186" s="66" t="str">
        <x:f>IF(B186="Активна",'Калькулятор'!$C$13*'Калькулятор'!$C$16*'Калькулятор'!$C$17*'Калькулятор'!$C$18*'Калькулятор'!$C$20,"")</x:f>
      </x:c>
      <x:c r="F186" s="68" t="n">
        <x:f>IF(B186="Активна",'Калькулятор'!$B$9,0)</x:f>
        <x:v>0</x:v>
      </x:c>
      <x:c r="G186" t="str">
        <x:f>IF(B186&lt;&gt;"Активна","",IF(AND('Калькулятор'!$E$13="Виграш",'Калькулятор'!$E$16="Виграш",'Калькулятор'!$E$17="Виграш",'Калькулятор'!$E$18="Виграш",'Калькулятор'!$E$20="Виграш"),"Виграш",IF(AND('Калькулятор'!$E$13&lt;&gt;"Програш",'Калькулятор'!$E$16&lt;&gt;"Програш",'Калькулятор'!$E$17&lt;&gt;"Програш",'Калькулятор'!$E$18&lt;&gt;"Програш",'Калькулятор'!$E$20&lt;&gt;"Програш"),"Очікується","Програш")))</x:f>
      </x:c>
      <x:c r="H186" s="68" t="n">
        <x:f>IF(B186="Активна",F186*E186,0)</x:f>
        <x:v>0</x:v>
      </x:c>
      <x:c r="I186" s="68" t="n">
        <x:f>IF(AND(B186="Активна",G186&lt;&gt;"Програш"),F186*E186,0)</x:f>
        <x:v>0</x:v>
      </x:c>
      <x:c r="J186" s="68" t="n">
        <x:f>IF(AND(B186="Активна",G186="Виграш"),F186*E186,0)</x:f>
        <x:v>0</x:v>
      </x:c>
    </x:row>
    <x:row r="187">
      <x:c r="A187" t="n">
        <x:v>186</x:v>
      </x:c>
      <x:c r="B187" t="str">
        <x:f>IF(AND(C187='Калькулятор'!$B$6,'Калькулятор'!$D$14="Так",'Калькулятор'!$D$16="Так",'Калькулятор'!$D$17="Так",'Калькулятор'!$D$18="Так",'Калькулятор'!$D$20="Так"),"Активна","")</x:f>
      </x:c>
      <x:c r="C187" t="n">
        <x:v>5</x:v>
      </x:c>
      <x:c r="D187" t="str">
        <x:v>2+4+5+6+8</x:v>
      </x:c>
      <x:c r="E187" s="66" t="str">
        <x:f>IF(B187="Активна",'Калькулятор'!$C$14*'Калькулятор'!$C$16*'Калькулятор'!$C$17*'Калькулятор'!$C$18*'Калькулятор'!$C$20,"")</x:f>
      </x:c>
      <x:c r="F187" s="68" t="n">
        <x:f>IF(B187="Активна",'Калькулятор'!$B$9,0)</x:f>
        <x:v>0</x:v>
      </x:c>
      <x:c r="G187" t="str">
        <x:f>IF(B187&lt;&gt;"Активна","",IF(AND('Калькулятор'!$E$14="Виграш",'Калькулятор'!$E$16="Виграш",'Калькулятор'!$E$17="Виграш",'Калькулятор'!$E$18="Виграш",'Калькулятор'!$E$20="Виграш"),"Виграш",IF(AND('Калькулятор'!$E$14&lt;&gt;"Програш",'Калькулятор'!$E$16&lt;&gt;"Програш",'Калькулятор'!$E$17&lt;&gt;"Програш",'Калькулятор'!$E$18&lt;&gt;"Програш",'Калькулятор'!$E$20&lt;&gt;"Програш"),"Очікується","Програш")))</x:f>
      </x:c>
      <x:c r="H187" s="68" t="n">
        <x:f>IF(B187="Активна",F187*E187,0)</x:f>
        <x:v>0</x:v>
      </x:c>
      <x:c r="I187" s="68" t="n">
        <x:f>IF(AND(B187="Активна",G187&lt;&gt;"Програш"),F187*E187,0)</x:f>
        <x:v>0</x:v>
      </x:c>
      <x:c r="J187" s="68" t="n">
        <x:f>IF(AND(B187="Активна",G187="Виграш"),F187*E187,0)</x:f>
        <x:v>0</x:v>
      </x:c>
    </x:row>
    <x:row r="188">
      <x:c r="A188" t="n">
        <x:v>187</x:v>
      </x:c>
      <x:c r="B188" t="str">
        <x:f>IF(AND(C188='Калькулятор'!$B$6,'Калькулятор'!$D$13="Так",'Калькулятор'!$D$14="Так",'Калькулятор'!$D$16="Так",'Калькулятор'!$D$17="Так",'Калькулятор'!$D$18="Так",'Калькулятор'!$D$20="Так"),"Активна","")</x:f>
      </x:c>
      <x:c r="C188" t="n">
        <x:v>6</x:v>
      </x:c>
      <x:c r="D188" t="str">
        <x:v>1+2+4+5+6+8</x:v>
      </x:c>
      <x:c r="E188" s="66" t="str">
        <x:f>IF(B188="Активна",'Калькулятор'!$C$13*'Калькулятор'!$C$14*'Калькулятор'!$C$16*'Калькулятор'!$C$17*'Калькулятор'!$C$18*'Калькулятор'!$C$20,"")</x:f>
      </x:c>
      <x:c r="F188" s="68" t="n">
        <x:f>IF(B188="Активна",'Калькулятор'!$B$9,0)</x:f>
        <x:v>0</x:v>
      </x:c>
      <x:c r="G188" t="str">
        <x:f>IF(B188&lt;&gt;"Активна","",IF(AND('Калькулятор'!$E$13="Виграш",'Калькулятор'!$E$14="Виграш",'Калькулятор'!$E$16="Виграш",'Калькулятор'!$E$17="Виграш",'Калькулятор'!$E$18="Виграш",'Калькулятор'!$E$20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$18&lt;&gt;"Програш",'Калькулятор'!$E$20&lt;&gt;"Програш"),"Очікується","Програш")))</x:f>
      </x:c>
      <x:c r="H188" s="68" t="n">
        <x:f>IF(B188="Активна",F188*E188,0)</x:f>
        <x:v>0</x:v>
      </x:c>
      <x:c r="I188" s="68" t="n">
        <x:f>IF(AND(B188="Активна",G188&lt;&gt;"Програш"),F188*E188,0)</x:f>
        <x:v>0</x:v>
      </x:c>
      <x:c r="J188" s="68" t="n">
        <x:f>IF(AND(B188="Активна",G188="Виграш"),F188*E188,0)</x:f>
        <x:v>0</x:v>
      </x:c>
    </x:row>
    <x:row r="189">
      <x:c r="A189" t="n">
        <x:v>188</x:v>
      </x:c>
      <x:c r="B189" t="str">
        <x:f>IF(AND(C189='Калькулятор'!$B$6,'Калькулятор'!$D$15="Так",'Калькулятор'!$D$16="Так",'Калькулятор'!$D$17="Так",'Калькулятор'!$D$18="Так",'Калькулятор'!$D$20="Так"),"Активна","")</x:f>
      </x:c>
      <x:c r="C189" t="n">
        <x:v>5</x:v>
      </x:c>
      <x:c r="D189" t="str">
        <x:v>3+4+5+6+8</x:v>
      </x:c>
      <x:c r="E189" s="66" t="str">
        <x:f>IF(B189="Активна",'Калькулятор'!$C$15*'Калькулятор'!$C$16*'Калькулятор'!$C$17*'Калькулятор'!$C$18*'Калькулятор'!$C$20,"")</x:f>
      </x:c>
      <x:c r="F189" s="68" t="n">
        <x:f>IF(B189="Активна",'Калькулятор'!$B$9,0)</x:f>
        <x:v>0</x:v>
      </x:c>
      <x:c r="G189" t="str">
        <x:f>IF(B189&lt;&gt;"Активна","",IF(AND('Калькулятор'!$E$15="Виграш",'Калькулятор'!$E$16="Виграш",'Калькулятор'!$E$17="Виграш",'Калькулятор'!$E$18="Виграш",'Калькулятор'!$E$20="Виграш"),"Виграш",IF(AND('Калькулятор'!$E$15&lt;&gt;"Програш",'Калькулятор'!$E$16&lt;&gt;"Програш",'Калькулятор'!$E$17&lt;&gt;"Програш",'Калькулятор'!$E$18&lt;&gt;"Програш",'Калькулятор'!$E$20&lt;&gt;"Програш"),"Очікується","Програш")))</x:f>
      </x:c>
      <x:c r="H189" s="68" t="n">
        <x:f>IF(B189="Активна",F189*E189,0)</x:f>
        <x:v>0</x:v>
      </x:c>
      <x:c r="I189" s="68" t="n">
        <x:f>IF(AND(B189="Активна",G189&lt;&gt;"Програш"),F189*E189,0)</x:f>
        <x:v>0</x:v>
      </x:c>
      <x:c r="J189" s="68" t="n">
        <x:f>IF(AND(B189="Активна",G189="Виграш"),F189*E189,0)</x:f>
        <x:v>0</x:v>
      </x:c>
    </x:row>
    <x:row r="190">
      <x:c r="A190" t="n">
        <x:v>189</x:v>
      </x:c>
      <x:c r="B190" t="str">
        <x:f>IF(AND(C190='Калькулятор'!$B$6,'Калькулятор'!$D$13="Так",'Калькулятор'!$D$15="Так",'Калькулятор'!$D$16="Так",'Калькулятор'!$D$17="Так",'Калькулятор'!$D$18="Так",'Калькулятор'!$D$20="Так"),"Активна","")</x:f>
      </x:c>
      <x:c r="C190" t="n">
        <x:v>6</x:v>
      </x:c>
      <x:c r="D190" t="str">
        <x:v>1+3+4+5+6+8</x:v>
      </x:c>
      <x:c r="E190" s="66" t="str">
        <x:f>IF(B190="Активна",'Калькулятор'!$C$13*'Калькулятор'!$C$15*'Калькулятор'!$C$16*'Калькулятор'!$C$17*'Калькулятор'!$C$18*'Калькулятор'!$C$20,"")</x:f>
      </x:c>
      <x:c r="F190" s="68" t="n">
        <x:f>IF(B190="Активна",'Калькулятор'!$B$9,0)</x:f>
        <x:v>0</x:v>
      </x:c>
      <x:c r="G190" t="str">
        <x:f>IF(B190&lt;&gt;"Активна","",IF(AND('Калькулятор'!$E$13="Виграш",'Калькулятор'!$E$15="Виграш",'Калькулятор'!$E$16="Виграш",'Калькулятор'!$E$17="Виграш",'Калькулятор'!$E$18="Виграш",'Калькулятор'!$E$20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$18&lt;&gt;"Програш",'Калькулятор'!$E$20&lt;&gt;"Програш"),"Очікується","Програш")))</x:f>
      </x:c>
      <x:c r="H190" s="68" t="n">
        <x:f>IF(B190="Активна",F190*E190,0)</x:f>
        <x:v>0</x:v>
      </x:c>
      <x:c r="I190" s="68" t="n">
        <x:f>IF(AND(B190="Активна",G190&lt;&gt;"Програш"),F190*E190,0)</x:f>
        <x:v>0</x:v>
      </x:c>
      <x:c r="J190" s="68" t="n">
        <x:f>IF(AND(B190="Активна",G190="Виграш"),F190*E190,0)</x:f>
        <x:v>0</x:v>
      </x:c>
    </x:row>
    <x:row r="191">
      <x:c r="A191" t="n">
        <x:v>190</x:v>
      </x:c>
      <x:c r="B191" t="str">
        <x:f>IF(AND(C191='Калькулятор'!$B$6,'Калькулятор'!$D$14="Так",'Калькулятор'!$D$15="Так",'Калькулятор'!$D$16="Так",'Калькулятор'!$D$17="Так",'Калькулятор'!$D$18="Так",'Калькулятор'!$D$20="Так"),"Активна","")</x:f>
      </x:c>
      <x:c r="C191" t="n">
        <x:v>6</x:v>
      </x:c>
      <x:c r="D191" t="str">
        <x:v>2+3+4+5+6+8</x:v>
      </x:c>
      <x:c r="E191" s="66" t="str">
        <x:f>IF(B191="Активна",'Калькулятор'!$C$14*'Калькулятор'!$C$15*'Калькулятор'!$C$16*'Калькулятор'!$C$17*'Калькулятор'!$C$18*'Калькулятор'!$C$20,"")</x:f>
      </x:c>
      <x:c r="F191" s="68" t="n">
        <x:f>IF(B191="Активна",'Калькулятор'!$B$9,0)</x:f>
        <x:v>0</x:v>
      </x:c>
      <x:c r="G191" t="str">
        <x:f>IF(B191&lt;&gt;"Активна","",IF(AND('Калькулятор'!$E$14="Виграш",'Калькулятор'!$E$15="Виграш",'Калькулятор'!$E$16="Виграш",'Калькулятор'!$E$17="Виграш",'Калькулятор'!$E$18="Виграш",'Калькулятор'!$E$20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$20&lt;&gt;"Програш"),"Очікується","Програш")))</x:f>
      </x:c>
      <x:c r="H191" s="68" t="n">
        <x:f>IF(B191="Активна",F191*E191,0)</x:f>
        <x:v>0</x:v>
      </x:c>
      <x:c r="I191" s="68" t="n">
        <x:f>IF(AND(B191="Активна",G191&lt;&gt;"Програш"),F191*E191,0)</x:f>
        <x:v>0</x:v>
      </x:c>
      <x:c r="J191" s="68" t="n">
        <x:f>IF(AND(B191="Активна",G191="Виграш"),F191*E191,0)</x:f>
        <x:v>0</x:v>
      </x:c>
    </x:row>
    <x:row r="192">
      <x:c r="A192" t="n">
        <x:v>191</x:v>
      </x:c>
      <x:c r="B192" t="str">
        <x:f>IF(AND(C192='Калькулятор'!$B$6,'Калькулятор'!$D$13="Так",'Калькулятор'!$D$14="Так",'Калькулятор'!$D$15="Так",'Калькулятор'!$D$16="Так",'Калькулятор'!$D$17="Так",'Калькулятор'!$D$18="Так",'Калькулятор'!$D$20="Так"),"Активна","")</x:f>
      </x:c>
      <x:c r="C192" t="n">
        <x:v>7</x:v>
      </x:c>
      <x:c r="D192" t="str">
        <x:v>1+2+3+4+5+6+8</x:v>
      </x:c>
      <x:c r="E192" s="66" t="str">
        <x:f>IF(B192="Активна",'Калькулятор'!$C$13*'Калькулятор'!$C$14*'Калькулятор'!$C$15*'Калькулятор'!$C$16*'Калькулятор'!$C$17*'Калькулятор'!$C$18*'Калькулятор'!$C$20,"")</x:f>
      </x:c>
      <x:c r="F192" s="68" t="n">
        <x:f>IF(B192="Активна",'Калькулятор'!$B$9,0)</x:f>
        <x:v>0</x:v>
      </x:c>
      <x:c r="G192" t="str">
        <x:f>IF(B192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$18="Виграш",'Калькулятор'!$E$20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$20&lt;&gt;"Програш"),"Очікується","Програш")))</x:f>
      </x:c>
      <x:c r="H192" s="68" t="n">
        <x:f>IF(B192="Активна",F192*E192,0)</x:f>
        <x:v>0</x:v>
      </x:c>
      <x:c r="I192" s="68" t="n">
        <x:f>IF(AND(B192="Активна",G192&lt;&gt;"Програш"),F192*E192,0)</x:f>
        <x:v>0</x:v>
      </x:c>
      <x:c r="J192" s="68" t="n">
        <x:f>IF(AND(B192="Активна",G192="Виграш"),F192*E192,0)</x:f>
        <x:v>0</x:v>
      </x:c>
    </x:row>
    <x:row r="193">
      <x:c r="A193" t="n">
        <x:v>192</x:v>
      </x:c>
      <x:c r="B193" t="str">
        <x:f>IF(AND(C193='Калькулятор'!$B$6,'Калькулятор'!$D$19="Так",'Калькулятор'!$D$20="Так"),"Активна","")</x:f>
        <x:v>Активна</x:v>
      </x:c>
      <x:c r="C193" t="n">
        <x:v>2</x:v>
      </x:c>
      <x:c r="D193" t="str">
        <x:v>7+8</x:v>
      </x:c>
      <x:c r="E193" s="66" t="n">
        <x:f>IF(B193="Активна",'Калькулятор'!$C$19*'Калькулятор'!$C$20,"")</x:f>
        <x:v>2.25</x:v>
      </x:c>
      <x:c r="F193" s="68" t="n">
        <x:f>IF(B193="Активна",'Калькулятор'!$B$9,0)</x:f>
        <x:v>4</x:v>
      </x:c>
      <x:c r="G193" t="str">
        <x:f>IF(B193&lt;&gt;"Активна","",IF(AND('Калькулятор'!$E$19="Виграш",'Калькулятор'!$E$20="Виграш"),"Виграш",IF(AND('Калькулятор'!$E$19&lt;&gt;"Програш",'Калькулятор'!$E$20&lt;&gt;"Програш"),"Очікується","Програш")))</x:f>
        <x:v>Очікується</x:v>
      </x:c>
      <x:c r="H193" s="68" t="n">
        <x:f>IF(B193="Активна",F193*E193,0)</x:f>
        <x:v>9</x:v>
      </x:c>
      <x:c r="I193" s="68" t="n">
        <x:f>IF(AND(B193="Активна",G193&lt;&gt;"Програш"),F193*E193,0)</x:f>
        <x:v>9</x:v>
      </x:c>
      <x:c r="J193" s="68" t="n">
        <x:f>IF(AND(B193="Активна",G193="Виграш"),F193*E193,0)</x:f>
        <x:v>0</x:v>
      </x:c>
    </x:row>
    <x:row r="194">
      <x:c r="A194" t="n">
        <x:v>193</x:v>
      </x:c>
      <x:c r="B194" t="str">
        <x:f>IF(AND(C194='Калькулятор'!$B$6,'Калькулятор'!$D$13="Так",'Калькулятор'!$D$19="Так",'Калькулятор'!$D$20="Так"),"Активна","")</x:f>
      </x:c>
      <x:c r="C194" t="n">
        <x:v>3</x:v>
      </x:c>
      <x:c r="D194" t="str">
        <x:v>1+7+8</x:v>
      </x:c>
      <x:c r="E194" s="66" t="str">
        <x:f>IF(B194="Активна",'Калькулятор'!$C$13*'Калькулятор'!$C$19*'Калькулятор'!$C$20,"")</x:f>
      </x:c>
      <x:c r="F194" s="68" t="n">
        <x:f>IF(B194="Активна",'Калькулятор'!$B$9,0)</x:f>
        <x:v>0</x:v>
      </x:c>
      <x:c r="G194" t="str">
        <x:f>IF(B194&lt;&gt;"Активна","",IF(AND('Калькулятор'!$E$13="Виграш",'Калькулятор'!$E$19="Виграш",'Калькулятор'!$E$20="Виграш"),"Виграш",IF(AND('Калькулятор'!$E$13&lt;&gt;"Програш",'Калькулятор'!$E$19&lt;&gt;"Програш",'Калькулятор'!$E$20&lt;&gt;"Програш"),"Очікується","Програш")))</x:f>
      </x:c>
      <x:c r="H194" s="68" t="n">
        <x:f>IF(B194="Активна",F194*E194,0)</x:f>
        <x:v>0</x:v>
      </x:c>
      <x:c r="I194" s="68" t="n">
        <x:f>IF(AND(B194="Активна",G194&lt;&gt;"Програш"),F194*E194,0)</x:f>
        <x:v>0</x:v>
      </x:c>
      <x:c r="J194" s="68" t="n">
        <x:f>IF(AND(B194="Активна",G194="Виграш"),F194*E194,0)</x:f>
        <x:v>0</x:v>
      </x:c>
    </x:row>
    <x:row r="195">
      <x:c r="A195" t="n">
        <x:v>194</x:v>
      </x:c>
      <x:c r="B195" t="str">
        <x:f>IF(AND(C195='Калькулятор'!$B$6,'Калькулятор'!$D$14="Так",'Калькулятор'!$D$19="Так",'Калькулятор'!$D$20="Так"),"Активна","")</x:f>
      </x:c>
      <x:c r="C195" t="n">
        <x:v>3</x:v>
      </x:c>
      <x:c r="D195" t="str">
        <x:v>2+7+8</x:v>
      </x:c>
      <x:c r="E195" s="66" t="str">
        <x:f>IF(B195="Активна",'Калькулятор'!$C$14*'Калькулятор'!$C$19*'Калькулятор'!$C$20,"")</x:f>
      </x:c>
      <x:c r="F195" s="68" t="n">
        <x:f>IF(B195="Активна",'Калькулятор'!$B$9,0)</x:f>
        <x:v>0</x:v>
      </x:c>
      <x:c r="G195" t="str">
        <x:f>IF(B195&lt;&gt;"Активна","",IF(AND('Калькулятор'!$E$14="Виграш",'Калькулятор'!$E$19="Виграш",'Калькулятор'!$E$20="Виграш"),"Виграш",IF(AND('Калькулятор'!$E$14&lt;&gt;"Програш",'Калькулятор'!$E$19&lt;&gt;"Програш",'Калькулятор'!$E$20&lt;&gt;"Програш"),"Очікується","Програш")))</x:f>
      </x:c>
      <x:c r="H195" s="68" t="n">
        <x:f>IF(B195="Активна",F195*E195,0)</x:f>
        <x:v>0</x:v>
      </x:c>
      <x:c r="I195" s="68" t="n">
        <x:f>IF(AND(B195="Активна",G195&lt;&gt;"Програш"),F195*E195,0)</x:f>
        <x:v>0</x:v>
      </x:c>
      <x:c r="J195" s="68" t="n">
        <x:f>IF(AND(B195="Активна",G195="Виграш"),F195*E195,0)</x:f>
        <x:v>0</x:v>
      </x:c>
    </x:row>
    <x:row r="196">
      <x:c r="A196" t="n">
        <x:v>195</x:v>
      </x:c>
      <x:c r="B196" t="str">
        <x:f>IF(AND(C196='Калькулятор'!$B$6,'Калькулятор'!$D$13="Так",'Калькулятор'!$D$14="Так",'Калькулятор'!$D$19="Так",'Калькулятор'!$D$20="Так"),"Активна","")</x:f>
      </x:c>
      <x:c r="C196" t="n">
        <x:v>4</x:v>
      </x:c>
      <x:c r="D196" t="str">
        <x:v>1+2+7+8</x:v>
      </x:c>
      <x:c r="E196" s="66" t="str">
        <x:f>IF(B196="Активна",'Калькулятор'!$C$13*'Калькулятор'!$C$14*'Калькулятор'!$C$19*'Калькулятор'!$C$20,"")</x:f>
      </x:c>
      <x:c r="F196" s="68" t="n">
        <x:f>IF(B196="Активна",'Калькулятор'!$B$9,0)</x:f>
        <x:v>0</x:v>
      </x:c>
      <x:c r="G196" t="str">
        <x:f>IF(B196&lt;&gt;"Активна","",IF(AND('Калькулятор'!$E$13="Виграш",'Калькулятор'!$E$14="Виграш",'Калькулятор'!$E$19="Виграш",'Калькулятор'!$E$20="Виграш"),"Виграш",IF(AND('Калькулятор'!$E$13&lt;&gt;"Програш",'Калькулятор'!$E$14&lt;&gt;"Програш",'Калькулятор'!$E$19&lt;&gt;"Програш",'Калькулятор'!$E$20&lt;&gt;"Програш"),"Очікується","Програш")))</x:f>
      </x:c>
      <x:c r="H196" s="68" t="n">
        <x:f>IF(B196="Активна",F196*E196,0)</x:f>
        <x:v>0</x:v>
      </x:c>
      <x:c r="I196" s="68" t="n">
        <x:f>IF(AND(B196="Активна",G196&lt;&gt;"Програш"),F196*E196,0)</x:f>
        <x:v>0</x:v>
      </x:c>
      <x:c r="J196" s="68" t="n">
        <x:f>IF(AND(B196="Активна",G196="Виграш"),F196*E196,0)</x:f>
        <x:v>0</x:v>
      </x:c>
    </x:row>
    <x:row r="197">
      <x:c r="A197" t="n">
        <x:v>196</x:v>
      </x:c>
      <x:c r="B197" t="str">
        <x:f>IF(AND(C197='Калькулятор'!$B$6,'Калькулятор'!$D$15="Так",'Калькулятор'!$D$19="Так",'Калькулятор'!$D$20="Так"),"Активна","")</x:f>
      </x:c>
      <x:c r="C197" t="n">
        <x:v>3</x:v>
      </x:c>
      <x:c r="D197" t="str">
        <x:v>3+7+8</x:v>
      </x:c>
      <x:c r="E197" s="66" t="str">
        <x:f>IF(B197="Активна",'Калькулятор'!$C$15*'Калькулятор'!$C$19*'Калькулятор'!$C$20,"")</x:f>
      </x:c>
      <x:c r="F197" s="68" t="n">
        <x:f>IF(B197="Активна",'Калькулятор'!$B$9,0)</x:f>
        <x:v>0</x:v>
      </x:c>
      <x:c r="G197" t="str">
        <x:f>IF(B197&lt;&gt;"Активна","",IF(AND('Калькулятор'!$E$15="Виграш",'Калькулятор'!$E$19="Виграш",'Калькулятор'!$E$20="Виграш"),"Виграш",IF(AND('Калькулятор'!$E$15&lt;&gt;"Програш",'Калькулятор'!$E$19&lt;&gt;"Програш",'Калькулятор'!$E$20&lt;&gt;"Програш"),"Очікується","Програш")))</x:f>
      </x:c>
      <x:c r="H197" s="68" t="n">
        <x:f>IF(B197="Активна",F197*E197,0)</x:f>
        <x:v>0</x:v>
      </x:c>
      <x:c r="I197" s="68" t="n">
        <x:f>IF(AND(B197="Активна",G197&lt;&gt;"Програш"),F197*E197,0)</x:f>
        <x:v>0</x:v>
      </x:c>
      <x:c r="J197" s="68" t="n">
        <x:f>IF(AND(B197="Активна",G197="Виграш"),F197*E197,0)</x:f>
        <x:v>0</x:v>
      </x:c>
    </x:row>
    <x:row r="198">
      <x:c r="A198" t="n">
        <x:v>197</x:v>
      </x:c>
      <x:c r="B198" t="str">
        <x:f>IF(AND(C198='Калькулятор'!$B$6,'Калькулятор'!$D$13="Так",'Калькулятор'!$D$15="Так",'Калькулятор'!$D$19="Так",'Калькулятор'!$D$20="Так"),"Активна","")</x:f>
      </x:c>
      <x:c r="C198" t="n">
        <x:v>4</x:v>
      </x:c>
      <x:c r="D198" t="str">
        <x:v>1+3+7+8</x:v>
      </x:c>
      <x:c r="E198" s="66" t="str">
        <x:f>IF(B198="Активна",'Калькулятор'!$C$13*'Калькулятор'!$C$15*'Калькулятор'!$C$19*'Калькулятор'!$C$20,"")</x:f>
      </x:c>
      <x:c r="F198" s="68" t="n">
        <x:f>IF(B198="Активна",'Калькулятор'!$B$9,0)</x:f>
        <x:v>0</x:v>
      </x:c>
      <x:c r="G198" t="str">
        <x:f>IF(B198&lt;&gt;"Активна","",IF(AND('Калькулятор'!$E$13="Виграш",'Калькулятор'!$E$15="Виграш",'Калькулятор'!$E$19="Виграш",'Калькулятор'!$E$20="Виграш"),"Виграш",IF(AND('Калькулятор'!$E$13&lt;&gt;"Програш",'Калькулятор'!$E$15&lt;&gt;"Програш",'Калькулятор'!$E$19&lt;&gt;"Програш",'Калькулятор'!$E$20&lt;&gt;"Програш"),"Очікується","Програш")))</x:f>
      </x:c>
      <x:c r="H198" s="68" t="n">
        <x:f>IF(B198="Активна",F198*E198,0)</x:f>
        <x:v>0</x:v>
      </x:c>
      <x:c r="I198" s="68" t="n">
        <x:f>IF(AND(B198="Активна",G198&lt;&gt;"Програш"),F198*E198,0)</x:f>
        <x:v>0</x:v>
      </x:c>
      <x:c r="J198" s="68" t="n">
        <x:f>IF(AND(B198="Активна",G198="Виграш"),F198*E198,0)</x:f>
        <x:v>0</x:v>
      </x:c>
    </x:row>
    <x:row r="199">
      <x:c r="A199" t="n">
        <x:v>198</x:v>
      </x:c>
      <x:c r="B199" t="str">
        <x:f>IF(AND(C199='Калькулятор'!$B$6,'Калькулятор'!$D$14="Так",'Калькулятор'!$D$15="Так",'Калькулятор'!$D$19="Так",'Калькулятор'!$D$20="Так"),"Активна","")</x:f>
      </x:c>
      <x:c r="C199" t="n">
        <x:v>4</x:v>
      </x:c>
      <x:c r="D199" t="str">
        <x:v>2+3+7+8</x:v>
      </x:c>
      <x:c r="E199" s="66" t="str">
        <x:f>IF(B199="Активна",'Калькулятор'!$C$14*'Калькулятор'!$C$15*'Калькулятор'!$C$19*'Калькулятор'!$C$20,"")</x:f>
      </x:c>
      <x:c r="F199" s="68" t="n">
        <x:f>IF(B199="Активна",'Калькулятор'!$B$9,0)</x:f>
        <x:v>0</x:v>
      </x:c>
      <x:c r="G199" t="str">
        <x:f>IF(B199&lt;&gt;"Активна","",IF(AND('Калькулятор'!$E$14="Виграш",'Калькулятор'!$E$15="Виграш",'Калькулятор'!$E$19="Виграш",'Калькулятор'!$E$20="Виграш"),"Виграш",IF(AND('Калькулятор'!$E$14&lt;&gt;"Програш",'Калькулятор'!$E$15&lt;&gt;"Програш",'Калькулятор'!$E$19&lt;&gt;"Програш",'Калькулятор'!$E$20&lt;&gt;"Програш"),"Очікується","Програш")))</x:f>
      </x:c>
      <x:c r="H199" s="68" t="n">
        <x:f>IF(B199="Активна",F199*E199,0)</x:f>
        <x:v>0</x:v>
      </x:c>
      <x:c r="I199" s="68" t="n">
        <x:f>IF(AND(B199="Активна",G199&lt;&gt;"Програш"),F199*E199,0)</x:f>
        <x:v>0</x:v>
      </x:c>
      <x:c r="J199" s="68" t="n">
        <x:f>IF(AND(B199="Активна",G199="Виграш"),F199*E199,0)</x:f>
        <x:v>0</x:v>
      </x:c>
    </x:row>
    <x:row r="200">
      <x:c r="A200" t="n">
        <x:v>199</x:v>
      </x:c>
      <x:c r="B200" t="str">
        <x:f>IF(AND(C200='Калькулятор'!$B$6,'Калькулятор'!$D$13="Так",'Калькулятор'!$D$14="Так",'Калькулятор'!$D$15="Так",'Калькулятор'!$D$19="Так",'Калькулятор'!$D$20="Так"),"Активна","")</x:f>
      </x:c>
      <x:c r="C200" t="n">
        <x:v>5</x:v>
      </x:c>
      <x:c r="D200" t="str">
        <x:v>1+2+3+7+8</x:v>
      </x:c>
      <x:c r="E200" s="66" t="str">
        <x:f>IF(B200="Активна",'Калькулятор'!$C$13*'Калькулятор'!$C$14*'Калькулятор'!$C$15*'Калькулятор'!$C$19*'Калькулятор'!$C$20,"")</x:f>
      </x:c>
      <x:c r="F200" s="68" t="n">
        <x:f>IF(B200="Активна",'Калькулятор'!$B$9,0)</x:f>
        <x:v>0</x:v>
      </x:c>
      <x:c r="G200" t="str">
        <x:f>IF(B200&lt;&gt;"Активна","",IF(AND('Калькулятор'!$E$13="Виграш",'Калькулятор'!$E$14="Виграш",'Калькулятор'!$E$15="Виграш",'Калькулятор'!$E$19="Виграш",'Калькулятор'!$E$20="Виграш"),"Виграш",IF(AND('Калькулятор'!$E$13&lt;&gt;"Програш",'Калькулятор'!$E$14&lt;&gt;"Програш",'Калькулятор'!$E$15&lt;&gt;"Програш",'Калькулятор'!$E$19&lt;&gt;"Програш",'Калькулятор'!$E$20&lt;&gt;"Програш"),"Очікується","Програш")))</x:f>
      </x:c>
      <x:c r="H200" s="68" t="n">
        <x:f>IF(B200="Активна",F200*E200,0)</x:f>
        <x:v>0</x:v>
      </x:c>
      <x:c r="I200" s="68" t="n">
        <x:f>IF(AND(B200="Активна",G200&lt;&gt;"Програш"),F200*E200,0)</x:f>
        <x:v>0</x:v>
      </x:c>
      <x:c r="J200" s="68" t="n">
        <x:f>IF(AND(B200="Активна",G200="Виграш"),F200*E200,0)</x:f>
        <x:v>0</x:v>
      </x:c>
    </x:row>
    <x:row r="201">
      <x:c r="A201" t="n">
        <x:v>200</x:v>
      </x:c>
      <x:c r="B201" t="str">
        <x:f>IF(AND(C201='Калькулятор'!$B$6,'Калькулятор'!$D$16="Так",'Калькулятор'!$D$19="Так",'Калькулятор'!$D$20="Так"),"Активна","")</x:f>
      </x:c>
      <x:c r="C201" t="n">
        <x:v>3</x:v>
      </x:c>
      <x:c r="D201" t="str">
        <x:v>4+7+8</x:v>
      </x:c>
      <x:c r="E201" s="66" t="str">
        <x:f>IF(B201="Активна",'Калькулятор'!$C$16*'Калькулятор'!$C$19*'Калькулятор'!$C$20,"")</x:f>
      </x:c>
      <x:c r="F201" s="68" t="n">
        <x:f>IF(B201="Активна",'Калькулятор'!$B$9,0)</x:f>
        <x:v>0</x:v>
      </x:c>
      <x:c r="G201" t="str">
        <x:f>IF(B201&lt;&gt;"Активна","",IF(AND('Калькулятор'!$E$16="Виграш",'Калькулятор'!$E$19="Виграш",'Калькулятор'!$E$20="Виграш"),"Виграш",IF(AND('Калькулятор'!$E$16&lt;&gt;"Програш",'Калькулятор'!$E$19&lt;&gt;"Програш",'Калькулятор'!$E$20&lt;&gt;"Програш"),"Очікується","Програш")))</x:f>
      </x:c>
      <x:c r="H201" s="68" t="n">
        <x:f>IF(B201="Активна",F201*E201,0)</x:f>
        <x:v>0</x:v>
      </x:c>
      <x:c r="I201" s="68" t="n">
        <x:f>IF(AND(B201="Активна",G201&lt;&gt;"Програш"),F201*E201,0)</x:f>
        <x:v>0</x:v>
      </x:c>
      <x:c r="J201" s="68" t="n">
        <x:f>IF(AND(B201="Активна",G201="Виграш"),F201*E201,0)</x:f>
        <x:v>0</x:v>
      </x:c>
    </x:row>
    <x:row r="202">
      <x:c r="A202" t="n">
        <x:v>201</x:v>
      </x:c>
      <x:c r="B202" t="str">
        <x:f>IF(AND(C202='Калькулятор'!$B$6,'Калькулятор'!$D$13="Так",'Калькулятор'!$D$16="Так",'Калькулятор'!$D$19="Так",'Калькулятор'!$D$20="Так"),"Активна","")</x:f>
      </x:c>
      <x:c r="C202" t="n">
        <x:v>4</x:v>
      </x:c>
      <x:c r="D202" t="str">
        <x:v>1+4+7+8</x:v>
      </x:c>
      <x:c r="E202" s="66" t="str">
        <x:f>IF(B202="Активна",'Калькулятор'!$C$13*'Калькулятор'!$C$16*'Калькулятор'!$C$19*'Калькулятор'!$C$20,"")</x:f>
      </x:c>
      <x:c r="F202" s="68" t="n">
        <x:f>IF(B202="Активна",'Калькулятор'!$B$9,0)</x:f>
        <x:v>0</x:v>
      </x:c>
      <x:c r="G202" t="str">
        <x:f>IF(B202&lt;&gt;"Активна","",IF(AND('Калькулятор'!$E$13="Виграш",'Калькулятор'!$E$16="Виграш",'Калькулятор'!$E$19="Виграш",'Калькулятор'!$E$20="Виграш"),"Виграш",IF(AND('Калькулятор'!$E$13&lt;&gt;"Програш",'Калькулятор'!$E$16&lt;&gt;"Програш",'Калькулятор'!$E$19&lt;&gt;"Програш",'Калькулятор'!$E$20&lt;&gt;"Програш"),"Очікується","Програш")))</x:f>
      </x:c>
      <x:c r="H202" s="68" t="n">
        <x:f>IF(B202="Активна",F202*E202,0)</x:f>
        <x:v>0</x:v>
      </x:c>
      <x:c r="I202" s="68" t="n">
        <x:f>IF(AND(B202="Активна",G202&lt;&gt;"Програш"),F202*E202,0)</x:f>
        <x:v>0</x:v>
      </x:c>
      <x:c r="J202" s="68" t="n">
        <x:f>IF(AND(B202="Активна",G202="Виграш"),F202*E202,0)</x:f>
        <x:v>0</x:v>
      </x:c>
    </x:row>
    <x:row r="203">
      <x:c r="A203" t="n">
        <x:v>202</x:v>
      </x:c>
      <x:c r="B203" t="str">
        <x:f>IF(AND(C203='Калькулятор'!$B$6,'Калькулятор'!$D$14="Так",'Калькулятор'!$D$16="Так",'Калькулятор'!$D$19="Так",'Калькулятор'!$D$20="Так"),"Активна","")</x:f>
      </x:c>
      <x:c r="C203" t="n">
        <x:v>4</x:v>
      </x:c>
      <x:c r="D203" t="str">
        <x:v>2+4+7+8</x:v>
      </x:c>
      <x:c r="E203" s="66" t="str">
        <x:f>IF(B203="Активна",'Калькулятор'!$C$14*'Калькулятор'!$C$16*'Калькулятор'!$C$19*'Калькулятор'!$C$20,"")</x:f>
      </x:c>
      <x:c r="F203" s="68" t="n">
        <x:f>IF(B203="Активна",'Калькулятор'!$B$9,0)</x:f>
        <x:v>0</x:v>
      </x:c>
      <x:c r="G203" t="str">
        <x:f>IF(B203&lt;&gt;"Активна","",IF(AND('Калькулятор'!$E$14="Виграш",'Калькулятор'!$E$16="Виграш",'Калькулятор'!$E$19="Виграш",'Калькулятор'!$E$20="Виграш"),"Виграш",IF(AND('Калькулятор'!$E$14&lt;&gt;"Програш",'Калькулятор'!$E$16&lt;&gt;"Програш",'Калькулятор'!$E$19&lt;&gt;"Програш",'Калькулятор'!$E$20&lt;&gt;"Програш"),"Очікується","Програш")))</x:f>
      </x:c>
      <x:c r="H203" s="68" t="n">
        <x:f>IF(B203="Активна",F203*E203,0)</x:f>
        <x:v>0</x:v>
      </x:c>
      <x:c r="I203" s="68" t="n">
        <x:f>IF(AND(B203="Активна",G203&lt;&gt;"Програш"),F203*E203,0)</x:f>
        <x:v>0</x:v>
      </x:c>
      <x:c r="J203" s="68" t="n">
        <x:f>IF(AND(B203="Активна",G203="Виграш"),F203*E203,0)</x:f>
        <x:v>0</x:v>
      </x:c>
    </x:row>
    <x:row r="204">
      <x:c r="A204" t="n">
        <x:v>203</x:v>
      </x:c>
      <x:c r="B204" t="str">
        <x:f>IF(AND(C204='Калькулятор'!$B$6,'Калькулятор'!$D$13="Так",'Калькулятор'!$D$14="Так",'Калькулятор'!$D$16="Так",'Калькулятор'!$D$19="Так",'Калькулятор'!$D$20="Так"),"Активна","")</x:f>
      </x:c>
      <x:c r="C204" t="n">
        <x:v>5</x:v>
      </x:c>
      <x:c r="D204" t="str">
        <x:v>1+2+4+7+8</x:v>
      </x:c>
      <x:c r="E204" s="66" t="str">
        <x:f>IF(B204="Активна",'Калькулятор'!$C$13*'Калькулятор'!$C$14*'Калькулятор'!$C$16*'Калькулятор'!$C$19*'Калькулятор'!$C$20,"")</x:f>
      </x:c>
      <x:c r="F204" s="68" t="n">
        <x:f>IF(B204="Активна",'Калькулятор'!$B$9,0)</x:f>
        <x:v>0</x:v>
      </x:c>
      <x:c r="G204" t="str">
        <x:f>IF(B204&lt;&gt;"Активна","",IF(AND('Калькулятор'!$E$13="Виграш",'Калькулятор'!$E$14="Виграш",'Калькулятор'!$E$16="Виграш",'Калькулятор'!$E$19="Виграш",'Калькулятор'!$E$20="Виграш"),"Виграш",IF(AND('Калькулятор'!$E$13&lt;&gt;"Програш",'Калькулятор'!$E$14&lt;&gt;"Програш",'Калькулятор'!$E$16&lt;&gt;"Програш",'Калькулятор'!$E$19&lt;&gt;"Програш",'Калькулятор'!$E$20&lt;&gt;"Програш"),"Очікується","Програш")))</x:f>
      </x:c>
      <x:c r="H204" s="68" t="n">
        <x:f>IF(B204="Активна",F204*E204,0)</x:f>
        <x:v>0</x:v>
      </x:c>
      <x:c r="I204" s="68" t="n">
        <x:f>IF(AND(B204="Активна",G204&lt;&gt;"Програш"),F204*E204,0)</x:f>
        <x:v>0</x:v>
      </x:c>
      <x:c r="J204" s="68" t="n">
        <x:f>IF(AND(B204="Активна",G204="Виграш"),F204*E204,0)</x:f>
        <x:v>0</x:v>
      </x:c>
    </x:row>
    <x:row r="205">
      <x:c r="A205" t="n">
        <x:v>204</x:v>
      </x:c>
      <x:c r="B205" t="str">
        <x:f>IF(AND(C205='Калькулятор'!$B$6,'Калькулятор'!$D$15="Так",'Калькулятор'!$D$16="Так",'Калькулятор'!$D$19="Так",'Калькулятор'!$D$20="Так"),"Активна","")</x:f>
      </x:c>
      <x:c r="C205" t="n">
        <x:v>4</x:v>
      </x:c>
      <x:c r="D205" t="str">
        <x:v>3+4+7+8</x:v>
      </x:c>
      <x:c r="E205" s="66" t="str">
        <x:f>IF(B205="Активна",'Калькулятор'!$C$15*'Калькулятор'!$C$16*'Калькулятор'!$C$19*'Калькулятор'!$C$20,"")</x:f>
      </x:c>
      <x:c r="F205" s="68" t="n">
        <x:f>IF(B205="Активна",'Калькулятор'!$B$9,0)</x:f>
        <x:v>0</x:v>
      </x:c>
      <x:c r="G205" t="str">
        <x:f>IF(B205&lt;&gt;"Активна","",IF(AND('Калькулятор'!$E$15="Виграш",'Калькулятор'!$E$16="Виграш",'Калькулятор'!$E$19="Виграш",'Калькулятор'!$E$20="Виграш"),"Виграш",IF(AND('Калькулятор'!$E$15&lt;&gt;"Програш",'Калькулятор'!$E$16&lt;&gt;"Програш",'Калькулятор'!$E$19&lt;&gt;"Програш",'Калькулятор'!$E$20&lt;&gt;"Програш"),"Очікується","Програш")))</x:f>
      </x:c>
      <x:c r="H205" s="68" t="n">
        <x:f>IF(B205="Активна",F205*E205,0)</x:f>
        <x:v>0</x:v>
      </x:c>
      <x:c r="I205" s="68" t="n">
        <x:f>IF(AND(B205="Активна",G205&lt;&gt;"Програш"),F205*E205,0)</x:f>
        <x:v>0</x:v>
      </x:c>
      <x:c r="J205" s="68" t="n">
        <x:f>IF(AND(B205="Активна",G205="Виграш"),F205*E205,0)</x:f>
        <x:v>0</x:v>
      </x:c>
    </x:row>
    <x:row r="206">
      <x:c r="A206" t="n">
        <x:v>205</x:v>
      </x:c>
      <x:c r="B206" t="str">
        <x:f>IF(AND(C206='Калькулятор'!$B$6,'Калькулятор'!$D$13="Так",'Калькулятор'!$D$15="Так",'Калькулятор'!$D$16="Так",'Калькулятор'!$D$19="Так",'Калькулятор'!$D$20="Так"),"Активна","")</x:f>
      </x:c>
      <x:c r="C206" t="n">
        <x:v>5</x:v>
      </x:c>
      <x:c r="D206" t="str">
        <x:v>1+3+4+7+8</x:v>
      </x:c>
      <x:c r="E206" s="66" t="str">
        <x:f>IF(B206="Активна",'Калькулятор'!$C$13*'Калькулятор'!$C$15*'Калькулятор'!$C$16*'Калькулятор'!$C$19*'Калькулятор'!$C$20,"")</x:f>
      </x:c>
      <x:c r="F206" s="68" t="n">
        <x:f>IF(B206="Активна",'Калькулятор'!$B$9,0)</x:f>
        <x:v>0</x:v>
      </x:c>
      <x:c r="G206" t="str">
        <x:f>IF(B206&lt;&gt;"Активна","",IF(AND('Калькулятор'!$E$13="Виграш",'Калькулятор'!$E$15="Виграш",'Калькулятор'!$E$16="Виграш",'Калькулятор'!$E$19="Виграш",'Калькулятор'!$E$20="Виграш"),"Виграш",IF(AND('Калькулятор'!$E$13&lt;&gt;"Програш",'Калькулятор'!$E$15&lt;&gt;"Програш",'Калькулятор'!$E$16&lt;&gt;"Програш",'Калькулятор'!$E$19&lt;&gt;"Програш",'Калькулятор'!$E$20&lt;&gt;"Програш"),"Очікується","Програш")))</x:f>
      </x:c>
      <x:c r="H206" s="68" t="n">
        <x:f>IF(B206="Активна",F206*E206,0)</x:f>
        <x:v>0</x:v>
      </x:c>
      <x:c r="I206" s="68" t="n">
        <x:f>IF(AND(B206="Активна",G206&lt;&gt;"Програш"),F206*E206,0)</x:f>
        <x:v>0</x:v>
      </x:c>
      <x:c r="J206" s="68" t="n">
        <x:f>IF(AND(B206="Активна",G206="Виграш"),F206*E206,0)</x:f>
        <x:v>0</x:v>
      </x:c>
    </x:row>
    <x:row r="207">
      <x:c r="A207" t="n">
        <x:v>206</x:v>
      </x:c>
      <x:c r="B207" t="str">
        <x:f>IF(AND(C207='Калькулятор'!$B$6,'Калькулятор'!$D$14="Так",'Калькулятор'!$D$15="Так",'Калькулятор'!$D$16="Так",'Калькулятор'!$D$19="Так",'Калькулятор'!$D$20="Так"),"Активна","")</x:f>
      </x:c>
      <x:c r="C207" t="n">
        <x:v>5</x:v>
      </x:c>
      <x:c r="D207" t="str">
        <x:v>2+3+4+7+8</x:v>
      </x:c>
      <x:c r="E207" s="66" t="str">
        <x:f>IF(B207="Активна",'Калькулятор'!$C$14*'Калькулятор'!$C$15*'Калькулятор'!$C$16*'Калькулятор'!$C$19*'Калькулятор'!$C$20,"")</x:f>
      </x:c>
      <x:c r="F207" s="68" t="n">
        <x:f>IF(B207="Активна",'Калькулятор'!$B$9,0)</x:f>
        <x:v>0</x:v>
      </x:c>
      <x:c r="G207" t="str">
        <x:f>IF(B207&lt;&gt;"Активна","",IF(AND('Калькулятор'!$E$14="Виграш",'Калькулятор'!$E$15="Виграш",'Калькулятор'!$E$16="Виграш",'Калькулятор'!$E$19="Виграш",'Калькулятор'!$E$20="Виграш"),"Виграш",IF(AND('Калькулятор'!$E$14&lt;&gt;"Програш",'Калькулятор'!$E$15&lt;&gt;"Програш",'Калькулятор'!$E$16&lt;&gt;"Програш",'Калькулятор'!$E$19&lt;&gt;"Програш",'Калькулятор'!$E$20&lt;&gt;"Програш"),"Очікується","Програш")))</x:f>
      </x:c>
      <x:c r="H207" s="68" t="n">
        <x:f>IF(B207="Активна",F207*E207,0)</x:f>
        <x:v>0</x:v>
      </x:c>
      <x:c r="I207" s="68" t="n">
        <x:f>IF(AND(B207="Активна",G207&lt;&gt;"Програш"),F207*E207,0)</x:f>
        <x:v>0</x:v>
      </x:c>
      <x:c r="J207" s="68" t="n">
        <x:f>IF(AND(B207="Активна",G207="Виграш"),F207*E207,0)</x:f>
        <x:v>0</x:v>
      </x:c>
    </x:row>
    <x:row r="208">
      <x:c r="A208" t="n">
        <x:v>207</x:v>
      </x:c>
      <x:c r="B208" t="str">
        <x:f>IF(AND(C208='Калькулятор'!$B$6,'Калькулятор'!$D$13="Так",'Калькулятор'!$D$14="Так",'Калькулятор'!$D$15="Так",'Калькулятор'!$D$16="Так",'Калькулятор'!$D$19="Так",'Калькулятор'!$D$20="Так"),"Активна","")</x:f>
      </x:c>
      <x:c r="C208" t="n">
        <x:v>6</x:v>
      </x:c>
      <x:c r="D208" t="str">
        <x:v>1+2+3+4+7+8</x:v>
      </x:c>
      <x:c r="E208" s="66" t="str">
        <x:f>IF(B208="Активна",'Калькулятор'!$C$13*'Калькулятор'!$C$14*'Калькулятор'!$C$15*'Калькулятор'!$C$16*'Калькулятор'!$C$19*'Калькулятор'!$C$20,"")</x:f>
      </x:c>
      <x:c r="F208" s="68" t="n">
        <x:f>IF(B208="Активна",'Калькулятор'!$B$9,0)</x:f>
        <x:v>0</x:v>
      </x:c>
      <x:c r="G208" t="str">
        <x:f>IF(B208&lt;&gt;"Активна","",IF(AND('Калькулятор'!$E$13="Виграш",'Калькулятор'!$E$14="Виграш",'Калькулятор'!$E$15="Виграш",'Калькулятор'!$E$16="Виграш",'Калькулятор'!$E$19="Виграш",'Калькулятор'!$E$20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$19&lt;&gt;"Програш",'Калькулятор'!$E$20&lt;&gt;"Програш"),"Очікується","Програш")))</x:f>
      </x:c>
      <x:c r="H208" s="68" t="n">
        <x:f>IF(B208="Активна",F208*E208,0)</x:f>
        <x:v>0</x:v>
      </x:c>
      <x:c r="I208" s="68" t="n">
        <x:f>IF(AND(B208="Активна",G208&lt;&gt;"Програш"),F208*E208,0)</x:f>
        <x:v>0</x:v>
      </x:c>
      <x:c r="J208" s="68" t="n">
        <x:f>IF(AND(B208="Активна",G208="Виграш"),F208*E208,0)</x:f>
        <x:v>0</x:v>
      </x:c>
    </x:row>
    <x:row r="209">
      <x:c r="A209" t="n">
        <x:v>208</x:v>
      </x:c>
      <x:c r="B209" t="str">
        <x:f>IF(AND(C209='Калькулятор'!$B$6,'Калькулятор'!$D$17="Так",'Калькулятор'!$D$19="Так",'Калькулятор'!$D$20="Так"),"Активна","")</x:f>
      </x:c>
      <x:c r="C209" t="n">
        <x:v>3</x:v>
      </x:c>
      <x:c r="D209" t="str">
        <x:v>5+7+8</x:v>
      </x:c>
      <x:c r="E209" s="66" t="str">
        <x:f>IF(B209="Активна",'Калькулятор'!$C$17*'Калькулятор'!$C$19*'Калькулятор'!$C$20,"")</x:f>
      </x:c>
      <x:c r="F209" s="68" t="n">
        <x:f>IF(B209="Активна",'Калькулятор'!$B$9,0)</x:f>
        <x:v>0</x:v>
      </x:c>
      <x:c r="G209" t="str">
        <x:f>IF(B209&lt;&gt;"Активна","",IF(AND('Калькулятор'!$E$17="Виграш",'Калькулятор'!$E$19="Виграш",'Калькулятор'!$E$20="Виграш"),"Виграш",IF(AND('Калькулятор'!$E$17&lt;&gt;"Програш",'Калькулятор'!$E$19&lt;&gt;"Програш",'Калькулятор'!$E$20&lt;&gt;"Програш"),"Очікується","Програш")))</x:f>
      </x:c>
      <x:c r="H209" s="68" t="n">
        <x:f>IF(B209="Активна",F209*E209,0)</x:f>
        <x:v>0</x:v>
      </x:c>
      <x:c r="I209" s="68" t="n">
        <x:f>IF(AND(B209="Активна",G209&lt;&gt;"Програш"),F209*E209,0)</x:f>
        <x:v>0</x:v>
      </x:c>
      <x:c r="J209" s="68" t="n">
        <x:f>IF(AND(B209="Активна",G209="Виграш"),F209*E209,0)</x:f>
        <x:v>0</x:v>
      </x:c>
    </x:row>
    <x:row r="210">
      <x:c r="A210" t="n">
        <x:v>209</x:v>
      </x:c>
      <x:c r="B210" t="str">
        <x:f>IF(AND(C210='Калькулятор'!$B$6,'Калькулятор'!$D$13="Так",'Калькулятор'!$D$17="Так",'Калькулятор'!$D$19="Так",'Калькулятор'!$D$20="Так"),"Активна","")</x:f>
      </x:c>
      <x:c r="C210" t="n">
        <x:v>4</x:v>
      </x:c>
      <x:c r="D210" t="str">
        <x:v>1+5+7+8</x:v>
      </x:c>
      <x:c r="E210" s="66" t="str">
        <x:f>IF(B210="Активна",'Калькулятор'!$C$13*'Калькулятор'!$C$17*'Калькулятор'!$C$19*'Калькулятор'!$C$20,"")</x:f>
      </x:c>
      <x:c r="F210" s="68" t="n">
        <x:f>IF(B210="Активна",'Калькулятор'!$B$9,0)</x:f>
        <x:v>0</x:v>
      </x:c>
      <x:c r="G210" t="str">
        <x:f>IF(B210&lt;&gt;"Активна","",IF(AND('Калькулятор'!$E$13="Виграш",'Калькулятор'!$E$17="Виграш",'Калькулятор'!$E$19="Виграш",'Калькулятор'!$E$20="Виграш"),"Виграш",IF(AND('Калькулятор'!$E$13&lt;&gt;"Програш",'Калькулятор'!$E$17&lt;&gt;"Програш",'Калькулятор'!$E$19&lt;&gt;"Програш",'Калькулятор'!$E$20&lt;&gt;"Програш"),"Очікується","Програш")))</x:f>
      </x:c>
      <x:c r="H210" s="68" t="n">
        <x:f>IF(B210="Активна",F210*E210,0)</x:f>
        <x:v>0</x:v>
      </x:c>
      <x:c r="I210" s="68" t="n">
        <x:f>IF(AND(B210="Активна",G210&lt;&gt;"Програш"),F210*E210,0)</x:f>
        <x:v>0</x:v>
      </x:c>
      <x:c r="J210" s="68" t="n">
        <x:f>IF(AND(B210="Активна",G210="Виграш"),F210*E210,0)</x:f>
        <x:v>0</x:v>
      </x:c>
    </x:row>
    <x:row r="211">
      <x:c r="A211" t="n">
        <x:v>210</x:v>
      </x:c>
      <x:c r="B211" t="str">
        <x:f>IF(AND(C211='Калькулятор'!$B$6,'Калькулятор'!$D$14="Так",'Калькулятор'!$D$17="Так",'Калькулятор'!$D$19="Так",'Калькулятор'!$D$20="Так"),"Активна","")</x:f>
      </x:c>
      <x:c r="C211" t="n">
        <x:v>4</x:v>
      </x:c>
      <x:c r="D211" t="str">
        <x:v>2+5+7+8</x:v>
      </x:c>
      <x:c r="E211" s="66" t="str">
        <x:f>IF(B211="Активна",'Калькулятор'!$C$14*'Калькулятор'!$C$17*'Калькулятор'!$C$19*'Калькулятор'!$C$20,"")</x:f>
      </x:c>
      <x:c r="F211" s="68" t="n">
        <x:f>IF(B211="Активна",'Калькулятор'!$B$9,0)</x:f>
        <x:v>0</x:v>
      </x:c>
      <x:c r="G211" t="str">
        <x:f>IF(B211&lt;&gt;"Активна","",IF(AND('Калькулятор'!$E$14="Виграш",'Калькулятор'!$E$17="Виграш",'Калькулятор'!$E$19="Виграш",'Калькулятор'!$E$20="Виграш"),"Виграш",IF(AND('Калькулятор'!$E$14&lt;&gt;"Програш",'Калькулятор'!$E$17&lt;&gt;"Програш",'Калькулятор'!$E$19&lt;&gt;"Програш",'Калькулятор'!$E$20&lt;&gt;"Програш"),"Очікується","Програш")))</x:f>
      </x:c>
      <x:c r="H211" s="68" t="n">
        <x:f>IF(B211="Активна",F211*E211,0)</x:f>
        <x:v>0</x:v>
      </x:c>
      <x:c r="I211" s="68" t="n">
        <x:f>IF(AND(B211="Активна",G211&lt;&gt;"Програш"),F211*E211,0)</x:f>
        <x:v>0</x:v>
      </x:c>
      <x:c r="J211" s="68" t="n">
        <x:f>IF(AND(B211="Активна",G211="Виграш"),F211*E211,0)</x:f>
        <x:v>0</x:v>
      </x:c>
    </x:row>
    <x:row r="212">
      <x:c r="A212" t="n">
        <x:v>211</x:v>
      </x:c>
      <x:c r="B212" t="str">
        <x:f>IF(AND(C212='Калькулятор'!$B$6,'Калькулятор'!$D$13="Так",'Калькулятор'!$D$14="Так",'Калькулятор'!$D$17="Так",'Калькулятор'!$D$19="Так",'Калькулятор'!$D$20="Так"),"Активна","")</x:f>
      </x:c>
      <x:c r="C212" t="n">
        <x:v>5</x:v>
      </x:c>
      <x:c r="D212" t="str">
        <x:v>1+2+5+7+8</x:v>
      </x:c>
      <x:c r="E212" s="66" t="str">
        <x:f>IF(B212="Активна",'Калькулятор'!$C$13*'Калькулятор'!$C$14*'Калькулятор'!$C$17*'Калькулятор'!$C$19*'Калькулятор'!$C$20,"")</x:f>
      </x:c>
      <x:c r="F212" s="68" t="n">
        <x:f>IF(B212="Активна",'Калькулятор'!$B$9,0)</x:f>
        <x:v>0</x:v>
      </x:c>
      <x:c r="G212" t="str">
        <x:f>IF(B212&lt;&gt;"Активна","",IF(AND('Калькулятор'!$E$13="Виграш",'Калькулятор'!$E$14="Виграш",'Калькулятор'!$E$17="Виграш",'Калькулятор'!$E$19="Виграш",'Калькулятор'!$E$20="Виграш"),"Виграш",IF(AND('Калькулятор'!$E$13&lt;&gt;"Програш",'Калькулятор'!$E$14&lt;&gt;"Програш",'Калькулятор'!$E$17&lt;&gt;"Програш",'Калькулятор'!$E$19&lt;&gt;"Програш",'Калькулятор'!$E$20&lt;&gt;"Програш"),"Очікується","Програш")))</x:f>
      </x:c>
      <x:c r="H212" s="68" t="n">
        <x:f>IF(B212="Активна",F212*E212,0)</x:f>
        <x:v>0</x:v>
      </x:c>
      <x:c r="I212" s="68" t="n">
        <x:f>IF(AND(B212="Активна",G212&lt;&gt;"Програш"),F212*E212,0)</x:f>
        <x:v>0</x:v>
      </x:c>
      <x:c r="J212" s="68" t="n">
        <x:f>IF(AND(B212="Активна",G212="Виграш"),F212*E212,0)</x:f>
        <x:v>0</x:v>
      </x:c>
    </x:row>
    <x:row r="213">
      <x:c r="A213" t="n">
        <x:v>212</x:v>
      </x:c>
      <x:c r="B213" t="str">
        <x:f>IF(AND(C213='Калькулятор'!$B$6,'Калькулятор'!$D$15="Так",'Калькулятор'!$D$17="Так",'Калькулятор'!$D$19="Так",'Калькулятор'!$D$20="Так"),"Активна","")</x:f>
      </x:c>
      <x:c r="C213" t="n">
        <x:v>4</x:v>
      </x:c>
      <x:c r="D213" t="str">
        <x:v>3+5+7+8</x:v>
      </x:c>
      <x:c r="E213" s="66" t="str">
        <x:f>IF(B213="Активна",'Калькулятор'!$C$15*'Калькулятор'!$C$17*'Калькулятор'!$C$19*'Калькулятор'!$C$20,"")</x:f>
      </x:c>
      <x:c r="F213" s="68" t="n">
        <x:f>IF(B213="Активна",'Калькулятор'!$B$9,0)</x:f>
        <x:v>0</x:v>
      </x:c>
      <x:c r="G213" t="str">
        <x:f>IF(B213&lt;&gt;"Активна","",IF(AND('Калькулятор'!$E$15="Виграш",'Калькулятор'!$E$17="Виграш",'Калькулятор'!$E$19="Виграш",'Калькулятор'!$E$20="Виграш"),"Виграш",IF(AND('Калькулятор'!$E$15&lt;&gt;"Програш",'Калькулятор'!$E$17&lt;&gt;"Програш",'Калькулятор'!$E$19&lt;&gt;"Програш",'Калькулятор'!$E$20&lt;&gt;"Програш"),"Очікується","Програш")))</x:f>
      </x:c>
      <x:c r="H213" s="68" t="n">
        <x:f>IF(B213="Активна",F213*E213,0)</x:f>
        <x:v>0</x:v>
      </x:c>
      <x:c r="I213" s="68" t="n">
        <x:f>IF(AND(B213="Активна",G213&lt;&gt;"Програш"),F213*E213,0)</x:f>
        <x:v>0</x:v>
      </x:c>
      <x:c r="J213" s="68" t="n">
        <x:f>IF(AND(B213="Активна",G213="Виграш"),F213*E213,0)</x:f>
        <x:v>0</x:v>
      </x:c>
    </x:row>
    <x:row r="214">
      <x:c r="A214" t="n">
        <x:v>213</x:v>
      </x:c>
      <x:c r="B214" t="str">
        <x:f>IF(AND(C214='Калькулятор'!$B$6,'Калькулятор'!$D$13="Так",'Калькулятор'!$D$15="Так",'Калькулятор'!$D$17="Так",'Калькулятор'!$D$19="Так",'Калькулятор'!$D$20="Так"),"Активна","")</x:f>
      </x:c>
      <x:c r="C214" t="n">
        <x:v>5</x:v>
      </x:c>
      <x:c r="D214" t="str">
        <x:v>1+3+5+7+8</x:v>
      </x:c>
      <x:c r="E214" s="66" t="str">
        <x:f>IF(B214="Активна",'Калькулятор'!$C$13*'Калькулятор'!$C$15*'Калькулятор'!$C$17*'Калькулятор'!$C$19*'Калькулятор'!$C$20,"")</x:f>
      </x:c>
      <x:c r="F214" s="68" t="n">
        <x:f>IF(B214="Активна",'Калькулятор'!$B$9,0)</x:f>
        <x:v>0</x:v>
      </x:c>
      <x:c r="G214" t="str">
        <x:f>IF(B214&lt;&gt;"Активна","",IF(AND('Калькулятор'!$E$13="Виграш",'Калькулятор'!$E$15="Виграш",'Калькулятор'!$E$17="Виграш",'Калькулятор'!$E$19="Виграш",'Калькулятор'!$E$20="Виграш"),"Виграш",IF(AND('Калькулятор'!$E$13&lt;&gt;"Програш",'Калькулятор'!$E$15&lt;&gt;"Програш",'Калькулятор'!$E$17&lt;&gt;"Програш",'Калькулятор'!$E$19&lt;&gt;"Програш",'Калькулятор'!$E$20&lt;&gt;"Програш"),"Очікується","Програш")))</x:f>
      </x:c>
      <x:c r="H214" s="68" t="n">
        <x:f>IF(B214="Активна",F214*E214,0)</x:f>
        <x:v>0</x:v>
      </x:c>
      <x:c r="I214" s="68" t="n">
        <x:f>IF(AND(B214="Активна",G214&lt;&gt;"Програш"),F214*E214,0)</x:f>
        <x:v>0</x:v>
      </x:c>
      <x:c r="J214" s="68" t="n">
        <x:f>IF(AND(B214="Активна",G214="Виграш"),F214*E214,0)</x:f>
        <x:v>0</x:v>
      </x:c>
    </x:row>
    <x:row r="215">
      <x:c r="A215" t="n">
        <x:v>214</x:v>
      </x:c>
      <x:c r="B215" t="str">
        <x:f>IF(AND(C215='Калькулятор'!$B$6,'Калькулятор'!$D$14="Так",'Калькулятор'!$D$15="Так",'Калькулятор'!$D$17="Так",'Калькулятор'!$D$19="Так",'Калькулятор'!$D$20="Так"),"Активна","")</x:f>
      </x:c>
      <x:c r="C215" t="n">
        <x:v>5</x:v>
      </x:c>
      <x:c r="D215" t="str">
        <x:v>2+3+5+7+8</x:v>
      </x:c>
      <x:c r="E215" s="66" t="str">
        <x:f>IF(B215="Активна",'Калькулятор'!$C$14*'Калькулятор'!$C$15*'Калькулятор'!$C$17*'Калькулятор'!$C$19*'Калькулятор'!$C$20,"")</x:f>
      </x:c>
      <x:c r="F215" s="68" t="n">
        <x:f>IF(B215="Активна",'Калькулятор'!$B$9,0)</x:f>
        <x:v>0</x:v>
      </x:c>
      <x:c r="G215" t="str">
        <x:f>IF(B215&lt;&gt;"Активна","",IF(AND('Калькулятор'!$E$14="Виграш",'Калькулятор'!$E$15="Виграш",'Калькулятор'!$E$17="Виграш",'Калькулятор'!$E$19="Виграш",'Калькулятор'!$E$20="Виграш"),"Виграш",IF(AND('Калькулятор'!$E$14&lt;&gt;"Програш",'Калькулятор'!$E$15&lt;&gt;"Програш",'Калькулятор'!$E$17&lt;&gt;"Програш",'Калькулятор'!$E$19&lt;&gt;"Програш",'Калькулятор'!$E$20&lt;&gt;"Програш"),"Очікується","Програш")))</x:f>
      </x:c>
      <x:c r="H215" s="68" t="n">
        <x:f>IF(B215="Активна",F215*E215,0)</x:f>
        <x:v>0</x:v>
      </x:c>
      <x:c r="I215" s="68" t="n">
        <x:f>IF(AND(B215="Активна",G215&lt;&gt;"Програш"),F215*E215,0)</x:f>
        <x:v>0</x:v>
      </x:c>
      <x:c r="J215" s="68" t="n">
        <x:f>IF(AND(B215="Активна",G215="Виграш"),F215*E215,0)</x:f>
        <x:v>0</x:v>
      </x:c>
    </x:row>
    <x:row r="216">
      <x:c r="A216" t="n">
        <x:v>215</x:v>
      </x:c>
      <x:c r="B216" t="str">
        <x:f>IF(AND(C216='Калькулятор'!$B$6,'Калькулятор'!$D$13="Так",'Калькулятор'!$D$14="Так",'Калькулятор'!$D$15="Так",'Калькулятор'!$D$17="Так",'Калькулятор'!$D$19="Так",'Калькулятор'!$D$20="Так"),"Активна","")</x:f>
      </x:c>
      <x:c r="C216" t="n">
        <x:v>6</x:v>
      </x:c>
      <x:c r="D216" t="str">
        <x:v>1+2+3+5+7+8</x:v>
      </x:c>
      <x:c r="E216" s="66" t="str">
        <x:f>IF(B216="Активна",'Калькулятор'!$C$13*'Калькулятор'!$C$14*'Калькулятор'!$C$15*'Калькулятор'!$C$17*'Калькулятор'!$C$19*'Калькулятор'!$C$20,"")</x:f>
      </x:c>
      <x:c r="F216" s="68" t="n">
        <x:f>IF(B216="Активна",'Калькулятор'!$B$9,0)</x:f>
        <x:v>0</x:v>
      </x:c>
      <x:c r="G216" t="str">
        <x:f>IF(B216&lt;&gt;"Активна","",IF(AND('Калькулятор'!$E$13="Виграш",'Калькулятор'!$E$14="Виграш",'Калькулятор'!$E$15="Виграш",'Калькулятор'!$E$17="Виграш",'Калькулятор'!$E$19="Виграш",'Калькулятор'!$E$20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$19&lt;&gt;"Програш",'Калькулятор'!$E$20&lt;&gt;"Програш"),"Очікується","Програш")))</x:f>
      </x:c>
      <x:c r="H216" s="68" t="n">
        <x:f>IF(B216="Активна",F216*E216,0)</x:f>
        <x:v>0</x:v>
      </x:c>
      <x:c r="I216" s="68" t="n">
        <x:f>IF(AND(B216="Активна",G216&lt;&gt;"Програш"),F216*E216,0)</x:f>
        <x:v>0</x:v>
      </x:c>
      <x:c r="J216" s="68" t="n">
        <x:f>IF(AND(B216="Активна",G216="Виграш"),F216*E216,0)</x:f>
        <x:v>0</x:v>
      </x:c>
    </x:row>
    <x:row r="217">
      <x:c r="A217" t="n">
        <x:v>216</x:v>
      </x:c>
      <x:c r="B217" t="str">
        <x:f>IF(AND(C217='Калькулятор'!$B$6,'Калькулятор'!$D$16="Так",'Калькулятор'!$D$17="Так",'Калькулятор'!$D$19="Так",'Калькулятор'!$D$20="Так"),"Активна","")</x:f>
      </x:c>
      <x:c r="C217" t="n">
        <x:v>4</x:v>
      </x:c>
      <x:c r="D217" t="str">
        <x:v>4+5+7+8</x:v>
      </x:c>
      <x:c r="E217" s="66" t="str">
        <x:f>IF(B217="Активна",'Калькулятор'!$C$16*'Калькулятор'!$C$17*'Калькулятор'!$C$19*'Калькулятор'!$C$20,"")</x:f>
      </x:c>
      <x:c r="F217" s="68" t="n">
        <x:f>IF(B217="Активна",'Калькулятор'!$B$9,0)</x:f>
        <x:v>0</x:v>
      </x:c>
      <x:c r="G217" t="str">
        <x:f>IF(B217&lt;&gt;"Активна","",IF(AND('Калькулятор'!$E$16="Виграш",'Калькулятор'!$E$17="Виграш",'Калькулятор'!$E$19="Виграш",'Калькулятор'!$E$20="Виграш"),"Виграш",IF(AND('Калькулятор'!$E$16&lt;&gt;"Програш",'Калькулятор'!$E$17&lt;&gt;"Програш",'Калькулятор'!$E$19&lt;&gt;"Програш",'Калькулятор'!$E$20&lt;&gt;"Програш"),"Очікується","Програш")))</x:f>
      </x:c>
      <x:c r="H217" s="68" t="n">
        <x:f>IF(B217="Активна",F217*E217,0)</x:f>
        <x:v>0</x:v>
      </x:c>
      <x:c r="I217" s="68" t="n">
        <x:f>IF(AND(B217="Активна",G217&lt;&gt;"Програш"),F217*E217,0)</x:f>
        <x:v>0</x:v>
      </x:c>
      <x:c r="J217" s="68" t="n">
        <x:f>IF(AND(B217="Активна",G217="Виграш"),F217*E217,0)</x:f>
        <x:v>0</x:v>
      </x:c>
    </x:row>
    <x:row r="218">
      <x:c r="A218" t="n">
        <x:v>217</x:v>
      </x:c>
      <x:c r="B218" t="str">
        <x:f>IF(AND(C218='Калькулятор'!$B$6,'Калькулятор'!$D$13="Так",'Калькулятор'!$D$16="Так",'Калькулятор'!$D$17="Так",'Калькулятор'!$D$19="Так",'Калькулятор'!$D$20="Так"),"Активна","")</x:f>
      </x:c>
      <x:c r="C218" t="n">
        <x:v>5</x:v>
      </x:c>
      <x:c r="D218" t="str">
        <x:v>1+4+5+7+8</x:v>
      </x:c>
      <x:c r="E218" s="66" t="str">
        <x:f>IF(B218="Активна",'Калькулятор'!$C$13*'Калькулятор'!$C$16*'Калькулятор'!$C$17*'Калькулятор'!$C$19*'Калькулятор'!$C$20,"")</x:f>
      </x:c>
      <x:c r="F218" s="68" t="n">
        <x:f>IF(B218="Активна",'Калькулятор'!$B$9,0)</x:f>
        <x:v>0</x:v>
      </x:c>
      <x:c r="G218" t="str">
        <x:f>IF(B218&lt;&gt;"Активна","",IF(AND('Калькулятор'!$E$13="Виграш",'Калькулятор'!$E$16="Виграш",'Калькулятор'!$E$17="Виграш",'Калькулятор'!$E$19="Виграш",'Калькулятор'!$E$20="Виграш"),"Виграш",IF(AND('Калькулятор'!$E$13&lt;&gt;"Програш",'Калькулятор'!$E$16&lt;&gt;"Програш",'Калькулятор'!$E$17&lt;&gt;"Програш",'Калькулятор'!$E$19&lt;&gt;"Програш",'Калькулятор'!$E$20&lt;&gt;"Програш"),"Очікується","Програш")))</x:f>
      </x:c>
      <x:c r="H218" s="68" t="n">
        <x:f>IF(B218="Активна",F218*E218,0)</x:f>
        <x:v>0</x:v>
      </x:c>
      <x:c r="I218" s="68" t="n">
        <x:f>IF(AND(B218="Активна",G218&lt;&gt;"Програш"),F218*E218,0)</x:f>
        <x:v>0</x:v>
      </x:c>
      <x:c r="J218" s="68" t="n">
        <x:f>IF(AND(B218="Активна",G218="Виграш"),F218*E218,0)</x:f>
        <x:v>0</x:v>
      </x:c>
    </x:row>
    <x:row r="219">
      <x:c r="A219" t="n">
        <x:v>218</x:v>
      </x:c>
      <x:c r="B219" t="str">
        <x:f>IF(AND(C219='Калькулятор'!$B$6,'Калькулятор'!$D$14="Так",'Калькулятор'!$D$16="Так",'Калькулятор'!$D$17="Так",'Калькулятор'!$D$19="Так",'Калькулятор'!$D$20="Так"),"Активна","")</x:f>
      </x:c>
      <x:c r="C219" t="n">
        <x:v>5</x:v>
      </x:c>
      <x:c r="D219" t="str">
        <x:v>2+4+5+7+8</x:v>
      </x:c>
      <x:c r="E219" s="66" t="str">
        <x:f>IF(B219="Активна",'Калькулятор'!$C$14*'Калькулятор'!$C$16*'Калькулятор'!$C$17*'Калькулятор'!$C$19*'Калькулятор'!$C$20,"")</x:f>
      </x:c>
      <x:c r="F219" s="68" t="n">
        <x:f>IF(B219="Активна",'Калькулятор'!$B$9,0)</x:f>
        <x:v>0</x:v>
      </x:c>
      <x:c r="G219" t="str">
        <x:f>IF(B219&lt;&gt;"Активна","",IF(AND('Калькулятор'!$E$14="Виграш",'Калькулятор'!$E$16="Виграш",'Калькулятор'!$E$17="Виграш",'Калькулятор'!$E$19="Виграш",'Калькулятор'!$E$20="Виграш"),"Виграш",IF(AND('Калькулятор'!$E$14&lt;&gt;"Програш",'Калькулятор'!$E$16&lt;&gt;"Програш",'Калькулятор'!$E$17&lt;&gt;"Програш",'Калькулятор'!$E$19&lt;&gt;"Програш",'Калькулятор'!$E$20&lt;&gt;"Програш"),"Очікується","Програш")))</x:f>
      </x:c>
      <x:c r="H219" s="68" t="n">
        <x:f>IF(B219="Активна",F219*E219,0)</x:f>
        <x:v>0</x:v>
      </x:c>
      <x:c r="I219" s="68" t="n">
        <x:f>IF(AND(B219="Активна",G219&lt;&gt;"Програш"),F219*E219,0)</x:f>
        <x:v>0</x:v>
      </x:c>
      <x:c r="J219" s="68" t="n">
        <x:f>IF(AND(B219="Активна",G219="Виграш"),F219*E219,0)</x:f>
        <x:v>0</x:v>
      </x:c>
    </x:row>
    <x:row r="220">
      <x:c r="A220" t="n">
        <x:v>219</x:v>
      </x:c>
      <x:c r="B220" t="str">
        <x:f>IF(AND(C220='Калькулятор'!$B$6,'Калькулятор'!$D$13="Так",'Калькулятор'!$D$14="Так",'Калькулятор'!$D$16="Так",'Калькулятор'!$D$17="Так",'Калькулятор'!$D$19="Так",'Калькулятор'!$D$20="Так"),"Активна","")</x:f>
      </x:c>
      <x:c r="C220" t="n">
        <x:v>6</x:v>
      </x:c>
      <x:c r="D220" t="str">
        <x:v>1+2+4+5+7+8</x:v>
      </x:c>
      <x:c r="E220" s="66" t="str">
        <x:f>IF(B220="Активна",'Калькулятор'!$C$13*'Калькулятор'!$C$14*'Калькулятор'!$C$16*'Калькулятор'!$C$17*'Калькулятор'!$C$19*'Калькулятор'!$C$20,"")</x:f>
      </x:c>
      <x:c r="F220" s="68" t="n">
        <x:f>IF(B220="Активна",'Калькулятор'!$B$9,0)</x:f>
        <x:v>0</x:v>
      </x:c>
      <x:c r="G220" t="str">
        <x:f>IF(B220&lt;&gt;"Активна","",IF(AND('Калькулятор'!$E$13="Виграш",'Калькулятор'!$E$14="Виграш",'Калькулятор'!$E$16="Виграш",'Калькулятор'!$E$17="Виграш",'Калькулятор'!$E$19="Виграш",'Калькулятор'!$E$20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$19&lt;&gt;"Програш",'Калькулятор'!$E$20&lt;&gt;"Програш"),"Очікується","Програш")))</x:f>
      </x:c>
      <x:c r="H220" s="68" t="n">
        <x:f>IF(B220="Активна",F220*E220,0)</x:f>
        <x:v>0</x:v>
      </x:c>
      <x:c r="I220" s="68" t="n">
        <x:f>IF(AND(B220="Активна",G220&lt;&gt;"Програш"),F220*E220,0)</x:f>
        <x:v>0</x:v>
      </x:c>
      <x:c r="J220" s="68" t="n">
        <x:f>IF(AND(B220="Активна",G220="Виграш"),F220*E220,0)</x:f>
        <x:v>0</x:v>
      </x:c>
    </x:row>
    <x:row r="221">
      <x:c r="A221" t="n">
        <x:v>220</x:v>
      </x:c>
      <x:c r="B221" t="str">
        <x:f>IF(AND(C221='Калькулятор'!$B$6,'Калькулятор'!$D$15="Так",'Калькулятор'!$D$16="Так",'Калькулятор'!$D$17="Так",'Калькулятор'!$D$19="Так",'Калькулятор'!$D$20="Так"),"Активна","")</x:f>
      </x:c>
      <x:c r="C221" t="n">
        <x:v>5</x:v>
      </x:c>
      <x:c r="D221" t="str">
        <x:v>3+4+5+7+8</x:v>
      </x:c>
      <x:c r="E221" s="66" t="str">
        <x:f>IF(B221="Активна",'Калькулятор'!$C$15*'Калькулятор'!$C$16*'Калькулятор'!$C$17*'Калькулятор'!$C$19*'Калькулятор'!$C$20,"")</x:f>
      </x:c>
      <x:c r="F221" s="68" t="n">
        <x:f>IF(B221="Активна",'Калькулятор'!$B$9,0)</x:f>
        <x:v>0</x:v>
      </x:c>
      <x:c r="G221" t="str">
        <x:f>IF(B221&lt;&gt;"Активна","",IF(AND('Калькулятор'!$E$15="Виграш",'Калькулятор'!$E$16="Виграш",'Калькулятор'!$E$17="Виграш",'Калькулятор'!$E$19="Виграш",'Калькулятор'!$E$20="Виграш"),"Виграш",IF(AND('Калькулятор'!$E$15&lt;&gt;"Програш",'Калькулятор'!$E$16&lt;&gt;"Програш",'Калькулятор'!$E$17&lt;&gt;"Програш",'Калькулятор'!$E$19&lt;&gt;"Програш",'Калькулятор'!$E$20&lt;&gt;"Програш"),"Очікується","Програш")))</x:f>
      </x:c>
      <x:c r="H221" s="68" t="n">
        <x:f>IF(B221="Активна",F221*E221,0)</x:f>
        <x:v>0</x:v>
      </x:c>
      <x:c r="I221" s="68" t="n">
        <x:f>IF(AND(B221="Активна",G221&lt;&gt;"Програш"),F221*E221,0)</x:f>
        <x:v>0</x:v>
      </x:c>
      <x:c r="J221" s="68" t="n">
        <x:f>IF(AND(B221="Активна",G221="Виграш"),F221*E221,0)</x:f>
        <x:v>0</x:v>
      </x:c>
    </x:row>
    <x:row r="222">
      <x:c r="A222" t="n">
        <x:v>221</x:v>
      </x:c>
      <x:c r="B222" t="str">
        <x:f>IF(AND(C222='Калькулятор'!$B$6,'Калькулятор'!$D$13="Так",'Калькулятор'!$D$15="Так",'Калькулятор'!$D$16="Так",'Калькулятор'!$D$17="Так",'Калькулятор'!$D$19="Так",'Калькулятор'!$D$20="Так"),"Активна","")</x:f>
      </x:c>
      <x:c r="C222" t="n">
        <x:v>6</x:v>
      </x:c>
      <x:c r="D222" t="str">
        <x:v>1+3+4+5+7+8</x:v>
      </x:c>
      <x:c r="E222" s="66" t="str">
        <x:f>IF(B222="Активна",'Калькулятор'!$C$13*'Калькулятор'!$C$15*'Калькулятор'!$C$16*'Калькулятор'!$C$17*'Калькулятор'!$C$19*'Калькулятор'!$C$20,"")</x:f>
      </x:c>
      <x:c r="F222" s="68" t="n">
        <x:f>IF(B222="Активна",'Калькулятор'!$B$9,0)</x:f>
        <x:v>0</x:v>
      </x:c>
      <x:c r="G222" t="str">
        <x:f>IF(B222&lt;&gt;"Активна","",IF(AND('Калькулятор'!$E$13="Виграш",'Калькулятор'!$E$15="Виграш",'Калькулятор'!$E$16="Виграш",'Калькулятор'!$E$17="Виграш",'Калькулятор'!$E$19="Виграш",'Калькулятор'!$E$20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$19&lt;&gt;"Програш",'Калькулятор'!$E$20&lt;&gt;"Програш"),"Очікується","Програш")))</x:f>
      </x:c>
      <x:c r="H222" s="68" t="n">
        <x:f>IF(B222="Активна",F222*E222,0)</x:f>
        <x:v>0</x:v>
      </x:c>
      <x:c r="I222" s="68" t="n">
        <x:f>IF(AND(B222="Активна",G222&lt;&gt;"Програш"),F222*E222,0)</x:f>
        <x:v>0</x:v>
      </x:c>
      <x:c r="J222" s="68" t="n">
        <x:f>IF(AND(B222="Активна",G222="Виграш"),F222*E222,0)</x:f>
        <x:v>0</x:v>
      </x:c>
    </x:row>
    <x:row r="223">
      <x:c r="A223" t="n">
        <x:v>222</x:v>
      </x:c>
      <x:c r="B223" t="str">
        <x:f>IF(AND(C223='Калькулятор'!$B$6,'Калькулятор'!$D$14="Так",'Калькулятор'!$D$15="Так",'Калькулятор'!$D$16="Так",'Калькулятор'!$D$17="Так",'Калькулятор'!$D$19="Так",'Калькулятор'!$D$20="Так"),"Активна","")</x:f>
      </x:c>
      <x:c r="C223" t="n">
        <x:v>6</x:v>
      </x:c>
      <x:c r="D223" t="str">
        <x:v>2+3+4+5+7+8</x:v>
      </x:c>
      <x:c r="E223" s="66" t="str">
        <x:f>IF(B223="Активна",'Калькулятор'!$C$14*'Калькулятор'!$C$15*'Калькулятор'!$C$16*'Калькулятор'!$C$17*'Калькулятор'!$C$19*'Калькулятор'!$C$20,"")</x:f>
      </x:c>
      <x:c r="F223" s="68" t="n">
        <x:f>IF(B223="Активна",'Калькулятор'!$B$9,0)</x:f>
        <x:v>0</x:v>
      </x:c>
      <x:c r="G223" t="str">
        <x:f>IF(B223&lt;&gt;"Активна","",IF(AND('Калькулятор'!$E$14="Виграш",'Калькулятор'!$E$15="Виграш",'Калькулятор'!$E$16="Виграш",'Калькулятор'!$E$17="Виграш",'Калькулятор'!$E$19="Виграш",'Калькулятор'!$E$20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$19&lt;&gt;"Програш",'Калькулятор'!$E$20&lt;&gt;"Програш"),"Очікується","Програш")))</x:f>
      </x:c>
      <x:c r="H223" s="68" t="n">
        <x:f>IF(B223="Активна",F223*E223,0)</x:f>
        <x:v>0</x:v>
      </x:c>
      <x:c r="I223" s="68" t="n">
        <x:f>IF(AND(B223="Активна",G223&lt;&gt;"Програш"),F223*E223,0)</x:f>
        <x:v>0</x:v>
      </x:c>
      <x:c r="J223" s="68" t="n">
        <x:f>IF(AND(B223="Активна",G223="Виграш"),F223*E223,0)</x:f>
        <x:v>0</x:v>
      </x:c>
    </x:row>
    <x:row r="224">
      <x:c r="A224" t="n">
        <x:v>223</x:v>
      </x:c>
      <x:c r="B224" t="str">
        <x:f>IF(AND(C224='Калькулятор'!$B$6,'Калькулятор'!$D$13="Так",'Калькулятор'!$D$14="Так",'Калькулятор'!$D$15="Так",'Калькулятор'!$D$16="Так",'Калькулятор'!$D$17="Так",'Калькулятор'!$D$19="Так",'Калькулятор'!$D$20="Так"),"Активна","")</x:f>
      </x:c>
      <x:c r="C224" t="n">
        <x:v>7</x:v>
      </x:c>
      <x:c r="D224" t="str">
        <x:v>1+2+3+4+5+7+8</x:v>
      </x:c>
      <x:c r="E224" s="66" t="str">
        <x:f>IF(B224="Активна",'Калькулятор'!$C$13*'Калькулятор'!$C$14*'Калькулятор'!$C$15*'Калькулятор'!$C$16*'Калькулятор'!$C$17*'Калькулятор'!$C$19*'Калькулятор'!$C$20,"")</x:f>
      </x:c>
      <x:c r="F224" s="68" t="n">
        <x:f>IF(B224="Активна",'Калькулятор'!$B$9,0)</x:f>
        <x:v>0</x:v>
      </x:c>
      <x:c r="G224" t="str">
        <x:f>IF(B224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$19="Виграш",'Калькулятор'!$E$20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$19&lt;&gt;"Програш",'Калькулятор'!$E$20&lt;&gt;"Програш"),"Очікується","Програш")))</x:f>
      </x:c>
      <x:c r="H224" s="68" t="n">
        <x:f>IF(B224="Активна",F224*E224,0)</x:f>
        <x:v>0</x:v>
      </x:c>
      <x:c r="I224" s="68" t="n">
        <x:f>IF(AND(B224="Активна",G224&lt;&gt;"Програш"),F224*E224,0)</x:f>
        <x:v>0</x:v>
      </x:c>
      <x:c r="J224" s="68" t="n">
        <x:f>IF(AND(B224="Активна",G224="Виграш"),F224*E224,0)</x:f>
        <x:v>0</x:v>
      </x:c>
    </x:row>
    <x:row r="225">
      <x:c r="A225" t="n">
        <x:v>224</x:v>
      </x:c>
      <x:c r="B225" t="str">
        <x:f>IF(AND(C225='Калькулятор'!$B$6,'Калькулятор'!$D$18="Так",'Калькулятор'!$D$19="Так",'Калькулятор'!$D$20="Так"),"Активна","")</x:f>
      </x:c>
      <x:c r="C225" t="n">
        <x:v>3</x:v>
      </x:c>
      <x:c r="D225" t="str">
        <x:v>6+7+8</x:v>
      </x:c>
      <x:c r="E225" s="66" t="str">
        <x:f>IF(B225="Активна",'Калькулятор'!$C$18*'Калькулятор'!$C$19*'Калькулятор'!$C$20,"")</x:f>
      </x:c>
      <x:c r="F225" s="68" t="n">
        <x:f>IF(B225="Активна",'Калькулятор'!$B$9,0)</x:f>
        <x:v>0</x:v>
      </x:c>
      <x:c r="G225" t="str">
        <x:f>IF(B225&lt;&gt;"Активна","",IF(AND('Калькулятор'!$E$18="Виграш",'Калькулятор'!$E$19="Виграш",'Калькулятор'!$E$20="Виграш"),"Виграш",IF(AND('Калькулятор'!$E$18&lt;&gt;"Програш",'Калькулятор'!$E$19&lt;&gt;"Програш",'Калькулятор'!$E$20&lt;&gt;"Програш"),"Очікується","Програш")))</x:f>
      </x:c>
      <x:c r="H225" s="68" t="n">
        <x:f>IF(B225="Активна",F225*E225,0)</x:f>
        <x:v>0</x:v>
      </x:c>
      <x:c r="I225" s="68" t="n">
        <x:f>IF(AND(B225="Активна",G225&lt;&gt;"Програш"),F225*E225,0)</x:f>
        <x:v>0</x:v>
      </x:c>
      <x:c r="J225" s="68" t="n">
        <x:f>IF(AND(B225="Активна",G225="Виграш"),F225*E225,0)</x:f>
        <x:v>0</x:v>
      </x:c>
    </x:row>
    <x:row r="226">
      <x:c r="A226" t="n">
        <x:v>225</x:v>
      </x:c>
      <x:c r="B226" t="str">
        <x:f>IF(AND(C226='Калькулятор'!$B$6,'Калькулятор'!$D$13="Так",'Калькулятор'!$D$18="Так",'Калькулятор'!$D$19="Так",'Калькулятор'!$D$20="Так"),"Активна","")</x:f>
      </x:c>
      <x:c r="C226" t="n">
        <x:v>4</x:v>
      </x:c>
      <x:c r="D226" t="str">
        <x:v>1+6+7+8</x:v>
      </x:c>
      <x:c r="E226" s="66" t="str">
        <x:f>IF(B226="Активна",'Калькулятор'!$C$13*'Калькулятор'!$C$18*'Калькулятор'!$C$19*'Калькулятор'!$C$20,"")</x:f>
      </x:c>
      <x:c r="F226" s="68" t="n">
        <x:f>IF(B226="Активна",'Калькулятор'!$B$9,0)</x:f>
        <x:v>0</x:v>
      </x:c>
      <x:c r="G226" t="str">
        <x:f>IF(B226&lt;&gt;"Активна","",IF(AND('Калькулятор'!$E$13="Виграш",'Калькулятор'!$E$18="Виграш",'Калькулятор'!$E$19="Виграш",'Калькулятор'!$E$20="Виграш"),"Виграш",IF(AND('Калькулятор'!$E$13&lt;&gt;"Програш",'Калькулятор'!$E$18&lt;&gt;"Програш",'Калькулятор'!$E$19&lt;&gt;"Програш",'Калькулятор'!$E$20&lt;&gt;"Програш"),"Очікується","Програш")))</x:f>
      </x:c>
      <x:c r="H226" s="68" t="n">
        <x:f>IF(B226="Активна",F226*E226,0)</x:f>
        <x:v>0</x:v>
      </x:c>
      <x:c r="I226" s="68" t="n">
        <x:f>IF(AND(B226="Активна",G226&lt;&gt;"Програш"),F226*E226,0)</x:f>
        <x:v>0</x:v>
      </x:c>
      <x:c r="J226" s="68" t="n">
        <x:f>IF(AND(B226="Активна",G226="Виграш"),F226*E226,0)</x:f>
        <x:v>0</x:v>
      </x:c>
    </x:row>
    <x:row r="227">
      <x:c r="A227" t="n">
        <x:v>226</x:v>
      </x:c>
      <x:c r="B227" t="str">
        <x:f>IF(AND(C227='Калькулятор'!$B$6,'Калькулятор'!$D$14="Так",'Калькулятор'!$D$18="Так",'Калькулятор'!$D$19="Так",'Калькулятор'!$D$20="Так"),"Активна","")</x:f>
      </x:c>
      <x:c r="C227" t="n">
        <x:v>4</x:v>
      </x:c>
      <x:c r="D227" t="str">
        <x:v>2+6+7+8</x:v>
      </x:c>
      <x:c r="E227" s="66" t="str">
        <x:f>IF(B227="Активна",'Калькулятор'!$C$14*'Калькулятор'!$C$18*'Калькулятор'!$C$19*'Калькулятор'!$C$20,"")</x:f>
      </x:c>
      <x:c r="F227" s="68" t="n">
        <x:f>IF(B227="Активна",'Калькулятор'!$B$9,0)</x:f>
        <x:v>0</x:v>
      </x:c>
      <x:c r="G227" t="str">
        <x:f>IF(B227&lt;&gt;"Активна","",IF(AND('Калькулятор'!$E$14="Виграш",'Калькулятор'!$E$18="Виграш",'Калькулятор'!$E$19="Виграш",'Калькулятор'!$E$20="Виграш"),"Виграш",IF(AND('Калькулятор'!$E$14&lt;&gt;"Програш",'Калькулятор'!$E$18&lt;&gt;"Програш",'Калькулятор'!$E$19&lt;&gt;"Програш",'Калькулятор'!$E$20&lt;&gt;"Програш"),"Очікується","Програш")))</x:f>
      </x:c>
      <x:c r="H227" s="68" t="n">
        <x:f>IF(B227="Активна",F227*E227,0)</x:f>
        <x:v>0</x:v>
      </x:c>
      <x:c r="I227" s="68" t="n">
        <x:f>IF(AND(B227="Активна",G227&lt;&gt;"Програш"),F227*E227,0)</x:f>
        <x:v>0</x:v>
      </x:c>
      <x:c r="J227" s="68" t="n">
        <x:f>IF(AND(B227="Активна",G227="Виграш"),F227*E227,0)</x:f>
        <x:v>0</x:v>
      </x:c>
    </x:row>
    <x:row r="228">
      <x:c r="A228" t="n">
        <x:v>227</x:v>
      </x:c>
      <x:c r="B228" t="str">
        <x:f>IF(AND(C228='Калькулятор'!$B$6,'Калькулятор'!$D$13="Так",'Калькулятор'!$D$14="Так",'Калькулятор'!$D$18="Так",'Калькулятор'!$D$19="Так",'Калькулятор'!$D$20="Так"),"Активна","")</x:f>
      </x:c>
      <x:c r="C228" t="n">
        <x:v>5</x:v>
      </x:c>
      <x:c r="D228" t="str">
        <x:v>1+2+6+7+8</x:v>
      </x:c>
      <x:c r="E228" s="66" t="str">
        <x:f>IF(B228="Активна",'Калькулятор'!$C$13*'Калькулятор'!$C$14*'Калькулятор'!$C$18*'Калькулятор'!$C$19*'Калькулятор'!$C$20,"")</x:f>
      </x:c>
      <x:c r="F228" s="68" t="n">
        <x:f>IF(B228="Активна",'Калькулятор'!$B$9,0)</x:f>
        <x:v>0</x:v>
      </x:c>
      <x:c r="G228" t="str">
        <x:f>IF(B228&lt;&gt;"Активна","",IF(AND('Калькулятор'!$E$13="Виграш",'Калькулятор'!$E$14="Виграш",'Калькулятор'!$E$18="Виграш",'Калькулятор'!$E$19="Виграш",'Калькулятор'!$E$20="Виграш"),"Виграш",IF(AND('Калькулятор'!$E$13&lt;&gt;"Програш",'Калькулятор'!$E$14&lt;&gt;"Програш",'Калькулятор'!$E$18&lt;&gt;"Програш",'Калькулятор'!$E$19&lt;&gt;"Програш",'Калькулятор'!$E$20&lt;&gt;"Програш"),"Очікується","Програш")))</x:f>
      </x:c>
      <x:c r="H228" s="68" t="n">
        <x:f>IF(B228="Активна",F228*E228,0)</x:f>
        <x:v>0</x:v>
      </x:c>
      <x:c r="I228" s="68" t="n">
        <x:f>IF(AND(B228="Активна",G228&lt;&gt;"Програш"),F228*E228,0)</x:f>
        <x:v>0</x:v>
      </x:c>
      <x:c r="J228" s="68" t="n">
        <x:f>IF(AND(B228="Активна",G228="Виграш"),F228*E228,0)</x:f>
        <x:v>0</x:v>
      </x:c>
    </x:row>
    <x:row r="229">
      <x:c r="A229" t="n">
        <x:v>228</x:v>
      </x:c>
      <x:c r="B229" t="str">
        <x:f>IF(AND(C229='Калькулятор'!$B$6,'Калькулятор'!$D$15="Так",'Калькулятор'!$D$18="Так",'Калькулятор'!$D$19="Так",'Калькулятор'!$D$20="Так"),"Активна","")</x:f>
      </x:c>
      <x:c r="C229" t="n">
        <x:v>4</x:v>
      </x:c>
      <x:c r="D229" t="str">
        <x:v>3+6+7+8</x:v>
      </x:c>
      <x:c r="E229" s="66" t="str">
        <x:f>IF(B229="Активна",'Калькулятор'!$C$15*'Калькулятор'!$C$18*'Калькулятор'!$C$19*'Калькулятор'!$C$20,"")</x:f>
      </x:c>
      <x:c r="F229" s="68" t="n">
        <x:f>IF(B229="Активна",'Калькулятор'!$B$9,0)</x:f>
        <x:v>0</x:v>
      </x:c>
      <x:c r="G229" t="str">
        <x:f>IF(B229&lt;&gt;"Активна","",IF(AND('Калькулятор'!$E$15="Виграш",'Калькулятор'!$E$18="Виграш",'Калькулятор'!$E$19="Виграш",'Калькулятор'!$E$20="Виграш"),"Виграш",IF(AND('Калькулятор'!$E$15&lt;&gt;"Програш",'Калькулятор'!$E$18&lt;&gt;"Програш",'Калькулятор'!$E$19&lt;&gt;"Програш",'Калькулятор'!$E$20&lt;&gt;"Програш"),"Очікується","Програш")))</x:f>
      </x:c>
      <x:c r="H229" s="68" t="n">
        <x:f>IF(B229="Активна",F229*E229,0)</x:f>
        <x:v>0</x:v>
      </x:c>
      <x:c r="I229" s="68" t="n">
        <x:f>IF(AND(B229="Активна",G229&lt;&gt;"Програш"),F229*E229,0)</x:f>
        <x:v>0</x:v>
      </x:c>
      <x:c r="J229" s="68" t="n">
        <x:f>IF(AND(B229="Активна",G229="Виграш"),F229*E229,0)</x:f>
        <x:v>0</x:v>
      </x:c>
    </x:row>
    <x:row r="230">
      <x:c r="A230" t="n">
        <x:v>229</x:v>
      </x:c>
      <x:c r="B230" t="str">
        <x:f>IF(AND(C230='Калькулятор'!$B$6,'Калькулятор'!$D$13="Так",'Калькулятор'!$D$15="Так",'Калькулятор'!$D$18="Так",'Калькулятор'!$D$19="Так",'Калькулятор'!$D$20="Так"),"Активна","")</x:f>
      </x:c>
      <x:c r="C230" t="n">
        <x:v>5</x:v>
      </x:c>
      <x:c r="D230" t="str">
        <x:v>1+3+6+7+8</x:v>
      </x:c>
      <x:c r="E230" s="66" t="str">
        <x:f>IF(B230="Активна",'Калькулятор'!$C$13*'Калькулятор'!$C$15*'Калькулятор'!$C$18*'Калькулятор'!$C$19*'Калькулятор'!$C$20,"")</x:f>
      </x:c>
      <x:c r="F230" s="68" t="n">
        <x:f>IF(B230="Активна",'Калькулятор'!$B$9,0)</x:f>
        <x:v>0</x:v>
      </x:c>
      <x:c r="G230" t="str">
        <x:f>IF(B230&lt;&gt;"Активна","",IF(AND('Калькулятор'!$E$13="Виграш",'Калькулятор'!$E$15="Виграш",'Калькулятор'!$E$18="Виграш",'Калькулятор'!$E$19="Виграш",'Калькулятор'!$E$20="Виграш"),"Виграш",IF(AND('Калькулятор'!$E$13&lt;&gt;"Програш",'Калькулятор'!$E$15&lt;&gt;"Програш",'Калькулятор'!$E$18&lt;&gt;"Програш",'Калькулятор'!$E$19&lt;&gt;"Програш",'Калькулятор'!$E$20&lt;&gt;"Програш"),"Очікується","Програш")))</x:f>
      </x:c>
      <x:c r="H230" s="68" t="n">
        <x:f>IF(B230="Активна",F230*E230,0)</x:f>
        <x:v>0</x:v>
      </x:c>
      <x:c r="I230" s="68" t="n">
        <x:f>IF(AND(B230="Активна",G230&lt;&gt;"Програш"),F230*E230,0)</x:f>
        <x:v>0</x:v>
      </x:c>
      <x:c r="J230" s="68" t="n">
        <x:f>IF(AND(B230="Активна",G230="Виграш"),F230*E230,0)</x:f>
        <x:v>0</x:v>
      </x:c>
    </x:row>
    <x:row r="231">
      <x:c r="A231" t="n">
        <x:v>230</x:v>
      </x:c>
      <x:c r="B231" t="str">
        <x:f>IF(AND(C231='Калькулятор'!$B$6,'Калькулятор'!$D$14="Так",'Калькулятор'!$D$15="Так",'Калькулятор'!$D$18="Так",'Калькулятор'!$D$19="Так",'Калькулятор'!$D$20="Так"),"Активна","")</x:f>
      </x:c>
      <x:c r="C231" t="n">
        <x:v>5</x:v>
      </x:c>
      <x:c r="D231" t="str">
        <x:v>2+3+6+7+8</x:v>
      </x:c>
      <x:c r="E231" s="66" t="str">
        <x:f>IF(B231="Активна",'Калькулятор'!$C$14*'Калькулятор'!$C$15*'Калькулятор'!$C$18*'Калькулятор'!$C$19*'Калькулятор'!$C$20,"")</x:f>
      </x:c>
      <x:c r="F231" s="68" t="n">
        <x:f>IF(B231="Активна",'Калькулятор'!$B$9,0)</x:f>
        <x:v>0</x:v>
      </x:c>
      <x:c r="G231" t="str">
        <x:f>IF(B231&lt;&gt;"Активна","",IF(AND('Калькулятор'!$E$14="Виграш",'Калькулятор'!$E$15="Виграш",'Калькулятор'!$E$18="Виграш",'Калькулятор'!$E$19="Виграш",'Калькулятор'!$E$20="Виграш"),"Виграш",IF(AND('Калькулятор'!$E$14&lt;&gt;"Програш",'Калькулятор'!$E$15&lt;&gt;"Програш",'Калькулятор'!$E$18&lt;&gt;"Програш",'Калькулятор'!$E$19&lt;&gt;"Програш",'Калькулятор'!$E$20&lt;&gt;"Програш"),"Очікується","Програш")))</x:f>
      </x:c>
      <x:c r="H231" s="68" t="n">
        <x:f>IF(B231="Активна",F231*E231,0)</x:f>
        <x:v>0</x:v>
      </x:c>
      <x:c r="I231" s="68" t="n">
        <x:f>IF(AND(B231="Активна",G231&lt;&gt;"Програш"),F231*E231,0)</x:f>
        <x:v>0</x:v>
      </x:c>
      <x:c r="J231" s="68" t="n">
        <x:f>IF(AND(B231="Активна",G231="Виграш"),F231*E231,0)</x:f>
        <x:v>0</x:v>
      </x:c>
    </x:row>
    <x:row r="232">
      <x:c r="A232" t="n">
        <x:v>231</x:v>
      </x:c>
      <x:c r="B232" t="str">
        <x:f>IF(AND(C232='Калькулятор'!$B$6,'Калькулятор'!$D$13="Так",'Калькулятор'!$D$14="Так",'Калькулятор'!$D$15="Так",'Калькулятор'!$D$18="Так",'Калькулятор'!$D$19="Так",'Калькулятор'!$D$20="Так"),"Активна","")</x:f>
      </x:c>
      <x:c r="C232" t="n">
        <x:v>6</x:v>
      </x:c>
      <x:c r="D232" t="str">
        <x:v>1+2+3+6+7+8</x:v>
      </x:c>
      <x:c r="E232" s="66" t="str">
        <x:f>IF(B232="Активна",'Калькулятор'!$C$13*'Калькулятор'!$C$14*'Калькулятор'!$C$15*'Калькулятор'!$C$18*'Калькулятор'!$C$19*'Калькулятор'!$C$20,"")</x:f>
      </x:c>
      <x:c r="F232" s="68" t="n">
        <x:f>IF(B232="Активна",'Калькулятор'!$B$9,0)</x:f>
        <x:v>0</x:v>
      </x:c>
      <x:c r="G232" t="str">
        <x:f>IF(B232&lt;&gt;"Активна","",IF(AND('Калькулятор'!$E$13="Виграш",'Калькулятор'!$E$14="Виграш",'Калькулятор'!$E$15="Виграш",'Калькулятор'!$E$18="Виграш",'Калькулятор'!$E$19="Виграш",'Калькулятор'!$E$20="Виграш"),"Виграш",IF(AND('Калькулятор'!$E$13&lt;&gt;"Програш",'Калькулятор'!$E$14&lt;&gt;"Програш",'Калькулятор'!$E$15&lt;&gt;"Програш",'Калькулятор'!$E$18&lt;&gt;"Програш",'Калькулятор'!$E$19&lt;&gt;"Програш",'Калькулятор'!$E$20&lt;&gt;"Програш"),"Очікується","Програш")))</x:f>
      </x:c>
      <x:c r="H232" s="68" t="n">
        <x:f>IF(B232="Активна",F232*E232,0)</x:f>
        <x:v>0</x:v>
      </x:c>
      <x:c r="I232" s="68" t="n">
        <x:f>IF(AND(B232="Активна",G232&lt;&gt;"Програш"),F232*E232,0)</x:f>
        <x:v>0</x:v>
      </x:c>
      <x:c r="J232" s="68" t="n">
        <x:f>IF(AND(B232="Активна",G232="Виграш"),F232*E232,0)</x:f>
        <x:v>0</x:v>
      </x:c>
    </x:row>
    <x:row r="233">
      <x:c r="A233" t="n">
        <x:v>232</x:v>
      </x:c>
      <x:c r="B233" t="str">
        <x:f>IF(AND(C233='Калькулятор'!$B$6,'Калькулятор'!$D$16="Так",'Калькулятор'!$D$18="Так",'Калькулятор'!$D$19="Так",'Калькулятор'!$D$20="Так"),"Активна","")</x:f>
      </x:c>
      <x:c r="C233" t="n">
        <x:v>4</x:v>
      </x:c>
      <x:c r="D233" t="str">
        <x:v>4+6+7+8</x:v>
      </x:c>
      <x:c r="E233" s="66" t="str">
        <x:f>IF(B233="Активна",'Калькулятор'!$C$16*'Калькулятор'!$C$18*'Калькулятор'!$C$19*'Калькулятор'!$C$20,"")</x:f>
      </x:c>
      <x:c r="F233" s="68" t="n">
        <x:f>IF(B233="Активна",'Калькулятор'!$B$9,0)</x:f>
        <x:v>0</x:v>
      </x:c>
      <x:c r="G233" t="str">
        <x:f>IF(B233&lt;&gt;"Активна","",IF(AND('Калькулятор'!$E$16="Виграш",'Калькулятор'!$E$18="Виграш",'Калькулятор'!$E$19="Виграш",'Калькулятор'!$E$20="Виграш"),"Виграш",IF(AND('Калькулятор'!$E$16&lt;&gt;"Програш",'Калькулятор'!$E$18&lt;&gt;"Програш",'Калькулятор'!$E$19&lt;&gt;"Програш",'Калькулятор'!$E$20&lt;&gt;"Програш"),"Очікується","Програш")))</x:f>
      </x:c>
      <x:c r="H233" s="68" t="n">
        <x:f>IF(B233="Активна",F233*E233,0)</x:f>
        <x:v>0</x:v>
      </x:c>
      <x:c r="I233" s="68" t="n">
        <x:f>IF(AND(B233="Активна",G233&lt;&gt;"Програш"),F233*E233,0)</x:f>
        <x:v>0</x:v>
      </x:c>
      <x:c r="J233" s="68" t="n">
        <x:f>IF(AND(B233="Активна",G233="Виграш"),F233*E233,0)</x:f>
        <x:v>0</x:v>
      </x:c>
    </x:row>
    <x:row r="234">
      <x:c r="A234" t="n">
        <x:v>233</x:v>
      </x:c>
      <x:c r="B234" t="str">
        <x:f>IF(AND(C234='Калькулятор'!$B$6,'Калькулятор'!$D$13="Так",'Калькулятор'!$D$16="Так",'Калькулятор'!$D$18="Так",'Калькулятор'!$D$19="Так",'Калькулятор'!$D$20="Так"),"Активна","")</x:f>
      </x:c>
      <x:c r="C234" t="n">
        <x:v>5</x:v>
      </x:c>
      <x:c r="D234" t="str">
        <x:v>1+4+6+7+8</x:v>
      </x:c>
      <x:c r="E234" s="66" t="str">
        <x:f>IF(B234="Активна",'Калькулятор'!$C$13*'Калькулятор'!$C$16*'Калькулятор'!$C$18*'Калькулятор'!$C$19*'Калькулятор'!$C$20,"")</x:f>
      </x:c>
      <x:c r="F234" s="68" t="n">
        <x:f>IF(B234="Активна",'Калькулятор'!$B$9,0)</x:f>
        <x:v>0</x:v>
      </x:c>
      <x:c r="G234" t="str">
        <x:f>IF(B234&lt;&gt;"Активна","",IF(AND('Калькулятор'!$E$13="Виграш",'Калькулятор'!$E$16="Виграш",'Калькулятор'!$E$18="Виграш",'Калькулятор'!$E$19="Виграш",'Калькулятор'!$E$20="Виграш"),"Виграш",IF(AND('Калькулятор'!$E$13&lt;&gt;"Програш",'Калькулятор'!$E$16&lt;&gt;"Програш",'Калькулятор'!$E$18&lt;&gt;"Програш",'Калькулятор'!$E$19&lt;&gt;"Програш",'Калькулятор'!$E$20&lt;&gt;"Програш"),"Очікується","Програш")))</x:f>
      </x:c>
      <x:c r="H234" s="68" t="n">
        <x:f>IF(B234="Активна",F234*E234,0)</x:f>
        <x:v>0</x:v>
      </x:c>
      <x:c r="I234" s="68" t="n">
        <x:f>IF(AND(B234="Активна",G234&lt;&gt;"Програш"),F234*E234,0)</x:f>
        <x:v>0</x:v>
      </x:c>
      <x:c r="J234" s="68" t="n">
        <x:f>IF(AND(B234="Активна",G234="Виграш"),F234*E234,0)</x:f>
        <x:v>0</x:v>
      </x:c>
    </x:row>
    <x:row r="235">
      <x:c r="A235" t="n">
        <x:v>234</x:v>
      </x:c>
      <x:c r="B235" t="str">
        <x:f>IF(AND(C235='Калькулятор'!$B$6,'Калькулятор'!$D$14="Так",'Калькулятор'!$D$16="Так",'Калькулятор'!$D$18="Так",'Калькулятор'!$D$19="Так",'Калькулятор'!$D$20="Так"),"Активна","")</x:f>
      </x:c>
      <x:c r="C235" t="n">
        <x:v>5</x:v>
      </x:c>
      <x:c r="D235" t="str">
        <x:v>2+4+6+7+8</x:v>
      </x:c>
      <x:c r="E235" s="66" t="str">
        <x:f>IF(B235="Активна",'Калькулятор'!$C$14*'Калькулятор'!$C$16*'Калькулятор'!$C$18*'Калькулятор'!$C$19*'Калькулятор'!$C$20,"")</x:f>
      </x:c>
      <x:c r="F235" s="68" t="n">
        <x:f>IF(B235="Активна",'Калькулятор'!$B$9,0)</x:f>
        <x:v>0</x:v>
      </x:c>
      <x:c r="G235" t="str">
        <x:f>IF(B235&lt;&gt;"Активна","",IF(AND('Калькулятор'!$E$14="Виграш",'Калькулятор'!$E$16="Виграш",'Калькулятор'!$E$18="Виграш",'Калькулятор'!$E$19="Виграш",'Калькулятор'!$E$20="Виграш"),"Виграш",IF(AND('Калькулятор'!$E$14&lt;&gt;"Програш",'Калькулятор'!$E$16&lt;&gt;"Програш",'Калькулятор'!$E$18&lt;&gt;"Програш",'Калькулятор'!$E$19&lt;&gt;"Програш",'Калькулятор'!$E$20&lt;&gt;"Програш"),"Очікується","Програш")))</x:f>
      </x:c>
      <x:c r="H235" s="68" t="n">
        <x:f>IF(B235="Активна",F235*E235,0)</x:f>
        <x:v>0</x:v>
      </x:c>
      <x:c r="I235" s="68" t="n">
        <x:f>IF(AND(B235="Активна",G235&lt;&gt;"Програш"),F235*E235,0)</x:f>
        <x:v>0</x:v>
      </x:c>
      <x:c r="J235" s="68" t="n">
        <x:f>IF(AND(B235="Активна",G235="Виграш"),F235*E235,0)</x:f>
        <x:v>0</x:v>
      </x:c>
    </x:row>
    <x:row r="236">
      <x:c r="A236" t="n">
        <x:v>235</x:v>
      </x:c>
      <x:c r="B236" t="str">
        <x:f>IF(AND(C236='Калькулятор'!$B$6,'Калькулятор'!$D$13="Так",'Калькулятор'!$D$14="Так",'Калькулятор'!$D$16="Так",'Калькулятор'!$D$18="Так",'Калькулятор'!$D$19="Так",'Калькулятор'!$D$20="Так"),"Активна","")</x:f>
      </x:c>
      <x:c r="C236" t="n">
        <x:v>6</x:v>
      </x:c>
      <x:c r="D236" t="str">
        <x:v>1+2+4+6+7+8</x:v>
      </x:c>
      <x:c r="E236" s="66" t="str">
        <x:f>IF(B236="Активна",'Калькулятор'!$C$13*'Калькулятор'!$C$14*'Калькулятор'!$C$16*'Калькулятор'!$C$18*'Калькулятор'!$C$19*'Калькулятор'!$C$20,"")</x:f>
      </x:c>
      <x:c r="F236" s="68" t="n">
        <x:f>IF(B236="Активна",'Калькулятор'!$B$9,0)</x:f>
        <x:v>0</x:v>
      </x:c>
      <x:c r="G236" t="str">
        <x:f>IF(B236&lt;&gt;"Активна","",IF(AND('Калькулятор'!$E$13="Виграш",'Калькулятор'!$E$14="Виграш",'Калькулятор'!$E$16="Виграш",'Калькулятор'!$E$18="Виграш",'Калькулятор'!$E$19="Виграш",'Калькулятор'!$E$20="Виграш"),"Виграш",IF(AND('Калькулятор'!$E$13&lt;&gt;"Програш",'Калькулятор'!$E$14&lt;&gt;"Програш",'Калькулятор'!$E$16&lt;&gt;"Програш",'Калькулятор'!$E$18&lt;&gt;"Програш",'Калькулятор'!$E$19&lt;&gt;"Програш",'Калькулятор'!$E$20&lt;&gt;"Програш"),"Очікується","Програш")))</x:f>
      </x:c>
      <x:c r="H236" s="68" t="n">
        <x:f>IF(B236="Активна",F236*E236,0)</x:f>
        <x:v>0</x:v>
      </x:c>
      <x:c r="I236" s="68" t="n">
        <x:f>IF(AND(B236="Активна",G236&lt;&gt;"Програш"),F236*E236,0)</x:f>
        <x:v>0</x:v>
      </x:c>
      <x:c r="J236" s="68" t="n">
        <x:f>IF(AND(B236="Активна",G236="Виграш"),F236*E236,0)</x:f>
        <x:v>0</x:v>
      </x:c>
    </x:row>
    <x:row r="237">
      <x:c r="A237" t="n">
        <x:v>236</x:v>
      </x:c>
      <x:c r="B237" t="str">
        <x:f>IF(AND(C237='Калькулятор'!$B$6,'Калькулятор'!$D$15="Так",'Калькулятор'!$D$16="Так",'Калькулятор'!$D$18="Так",'Калькулятор'!$D$19="Так",'Калькулятор'!$D$20="Так"),"Активна","")</x:f>
      </x:c>
      <x:c r="C237" t="n">
        <x:v>5</x:v>
      </x:c>
      <x:c r="D237" t="str">
        <x:v>3+4+6+7+8</x:v>
      </x:c>
      <x:c r="E237" s="66" t="str">
        <x:f>IF(B237="Активна",'Калькулятор'!$C$15*'Калькулятор'!$C$16*'Калькулятор'!$C$18*'Калькулятор'!$C$19*'Калькулятор'!$C$20,"")</x:f>
      </x:c>
      <x:c r="F237" s="68" t="n">
        <x:f>IF(B237="Активна",'Калькулятор'!$B$9,0)</x:f>
        <x:v>0</x:v>
      </x:c>
      <x:c r="G237" t="str">
        <x:f>IF(B237&lt;&gt;"Активна","",IF(AND('Калькулятор'!$E$15="Виграш",'Калькулятор'!$E$16="Виграш",'Калькулятор'!$E$18="Виграш",'Калькулятор'!$E$19="Виграш",'Калькулятор'!$E$20="Виграш"),"Виграш",IF(AND('Калькулятор'!$E$15&lt;&gt;"Програш",'Калькулятор'!$E$16&lt;&gt;"Програш",'Калькулятор'!$E$18&lt;&gt;"Програш",'Калькулятор'!$E$19&lt;&gt;"Програш",'Калькулятор'!$E$20&lt;&gt;"Програш"),"Очікується","Програш")))</x:f>
      </x:c>
      <x:c r="H237" s="68" t="n">
        <x:f>IF(B237="Активна",F237*E237,0)</x:f>
        <x:v>0</x:v>
      </x:c>
      <x:c r="I237" s="68" t="n">
        <x:f>IF(AND(B237="Активна",G237&lt;&gt;"Програш"),F237*E237,0)</x:f>
        <x:v>0</x:v>
      </x:c>
      <x:c r="J237" s="68" t="n">
        <x:f>IF(AND(B237="Активна",G237="Виграш"),F237*E237,0)</x:f>
        <x:v>0</x:v>
      </x:c>
    </x:row>
    <x:row r="238">
      <x:c r="A238" t="n">
        <x:v>237</x:v>
      </x:c>
      <x:c r="B238" t="str">
        <x:f>IF(AND(C238='Калькулятор'!$B$6,'Калькулятор'!$D$13="Так",'Калькулятор'!$D$15="Так",'Калькулятор'!$D$16="Так",'Калькулятор'!$D$18="Так",'Калькулятор'!$D$19="Так",'Калькулятор'!$D$20="Так"),"Активна","")</x:f>
      </x:c>
      <x:c r="C238" t="n">
        <x:v>6</x:v>
      </x:c>
      <x:c r="D238" t="str">
        <x:v>1+3+4+6+7+8</x:v>
      </x:c>
      <x:c r="E238" s="66" t="str">
        <x:f>IF(B238="Активна",'Калькулятор'!$C$13*'Калькулятор'!$C$15*'Калькулятор'!$C$16*'Калькулятор'!$C$18*'Калькулятор'!$C$19*'Калькулятор'!$C$20,"")</x:f>
      </x:c>
      <x:c r="F238" s="68" t="n">
        <x:f>IF(B238="Активна",'Калькулятор'!$B$9,0)</x:f>
        <x:v>0</x:v>
      </x:c>
      <x:c r="G238" t="str">
        <x:f>IF(B238&lt;&gt;"Активна","",IF(AND('Калькулятор'!$E$13="Виграш",'Калькулятор'!$E$15="Виграш",'Калькулятор'!$E$16="Виграш",'Калькулятор'!$E$18="Виграш",'Калькулятор'!$E$19="Виграш",'Калькулятор'!$E$20="Виграш"),"Виграш",IF(AND('Калькулятор'!$E$13&lt;&gt;"Програш",'Калькулятор'!$E$15&lt;&gt;"Програш",'Калькулятор'!$E$16&lt;&gt;"Програш",'Калькулятор'!$E$18&lt;&gt;"Програш",'Калькулятор'!$E$19&lt;&gt;"Програш",'Калькулятор'!$E$20&lt;&gt;"Програш"),"Очікується","Програш")))</x:f>
      </x:c>
      <x:c r="H238" s="68" t="n">
        <x:f>IF(B238="Активна",F238*E238,0)</x:f>
        <x:v>0</x:v>
      </x:c>
      <x:c r="I238" s="68" t="n">
        <x:f>IF(AND(B238="Активна",G238&lt;&gt;"Програш"),F238*E238,0)</x:f>
        <x:v>0</x:v>
      </x:c>
      <x:c r="J238" s="68" t="n">
        <x:f>IF(AND(B238="Активна",G238="Виграш"),F238*E238,0)</x:f>
        <x:v>0</x:v>
      </x:c>
    </x:row>
    <x:row r="239">
      <x:c r="A239" t="n">
        <x:v>238</x:v>
      </x:c>
      <x:c r="B239" t="str">
        <x:f>IF(AND(C239='Калькулятор'!$B$6,'Калькулятор'!$D$14="Так",'Калькулятор'!$D$15="Так",'Калькулятор'!$D$16="Так",'Калькулятор'!$D$18="Так",'Калькулятор'!$D$19="Так",'Калькулятор'!$D$20="Так"),"Активна","")</x:f>
      </x:c>
      <x:c r="C239" t="n">
        <x:v>6</x:v>
      </x:c>
      <x:c r="D239" t="str">
        <x:v>2+3+4+6+7+8</x:v>
      </x:c>
      <x:c r="E239" s="66" t="str">
        <x:f>IF(B239="Активна",'Калькулятор'!$C$14*'Калькулятор'!$C$15*'Калькулятор'!$C$16*'Калькулятор'!$C$18*'Калькулятор'!$C$19*'Калькулятор'!$C$20,"")</x:f>
      </x:c>
      <x:c r="F239" s="68" t="n">
        <x:f>IF(B239="Активна",'Калькулятор'!$B$9,0)</x:f>
        <x:v>0</x:v>
      </x:c>
      <x:c r="G239" t="str">
        <x:f>IF(B239&lt;&gt;"Активна","",IF(AND('Калькулятор'!$E$14="Виграш",'Калькулятор'!$E$15="Виграш",'Калькулятор'!$E$16="Виграш",'Калькулятор'!$E$18="Виграш",'Калькулятор'!$E$19="Виграш",'Калькулятор'!$E$20="Виграш"),"Виграш",IF(AND('Калькулятор'!$E$14&lt;&gt;"Програш",'Калькулятор'!$E$15&lt;&gt;"Програш",'Калькулятор'!$E$16&lt;&gt;"Програш",'Калькулятор'!$E$18&lt;&gt;"Програш",'Калькулятор'!$E$19&lt;&gt;"Програш",'Калькулятор'!$E$20&lt;&gt;"Програш"),"Очікується","Програш")))</x:f>
      </x:c>
      <x:c r="H239" s="68" t="n">
        <x:f>IF(B239="Активна",F239*E239,0)</x:f>
        <x:v>0</x:v>
      </x:c>
      <x:c r="I239" s="68" t="n">
        <x:f>IF(AND(B239="Активна",G239&lt;&gt;"Програш"),F239*E239,0)</x:f>
        <x:v>0</x:v>
      </x:c>
      <x:c r="J239" s="68" t="n">
        <x:f>IF(AND(B239="Активна",G239="Виграш"),F239*E239,0)</x:f>
        <x:v>0</x:v>
      </x:c>
    </x:row>
    <x:row r="240">
      <x:c r="A240" t="n">
        <x:v>239</x:v>
      </x:c>
      <x:c r="B240" t="str">
        <x:f>IF(AND(C240='Калькулятор'!$B$6,'Калькулятор'!$D$13="Так",'Калькулятор'!$D$14="Так",'Калькулятор'!$D$15="Так",'Калькулятор'!$D$16="Так",'Калькулятор'!$D$18="Так",'Калькулятор'!$D$19="Так",'Калькулятор'!$D$20="Так"),"Активна","")</x:f>
      </x:c>
      <x:c r="C240" t="n">
        <x:v>7</x:v>
      </x:c>
      <x:c r="D240" t="str">
        <x:v>1+2+3+4+6+7+8</x:v>
      </x:c>
      <x:c r="E240" s="66" t="str">
        <x:f>IF(B240="Активна",'Калькулятор'!$C$13*'Калькулятор'!$C$14*'Калькулятор'!$C$15*'Калькулятор'!$C$16*'Калькулятор'!$C$18*'Калькулятор'!$C$19*'Калькулятор'!$C$20,"")</x:f>
      </x:c>
      <x:c r="F240" s="68" t="n">
        <x:f>IF(B240="Активна",'Калькулятор'!$B$9,0)</x:f>
        <x:v>0</x:v>
      </x:c>
      <x:c r="G240" t="str">
        <x:f>IF(B240&lt;&gt;"Активна","",IF(AND('Калькулятор'!$E$13="Виграш",'Калькулятор'!$E$14="Виграш",'Калькулятор'!$E$15="Виграш",'Калькулятор'!$E$16="Виграш",'Калькулятор'!$E$18="Виграш",'Калькулятор'!$E$19="Виграш",'Калькулятор'!$E$20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$18&lt;&gt;"Програш",'Калькулятор'!$E$19&lt;&gt;"Програш",'Калькулятор'!$E$20&lt;&gt;"Програш"),"Очікується","Програш")))</x:f>
      </x:c>
      <x:c r="H240" s="68" t="n">
        <x:f>IF(B240="Активна",F240*E240,0)</x:f>
        <x:v>0</x:v>
      </x:c>
      <x:c r="I240" s="68" t="n">
        <x:f>IF(AND(B240="Активна",G240&lt;&gt;"Програш"),F240*E240,0)</x:f>
        <x:v>0</x:v>
      </x:c>
      <x:c r="J240" s="68" t="n">
        <x:f>IF(AND(B240="Активна",G240="Виграш"),F240*E240,0)</x:f>
        <x:v>0</x:v>
      </x:c>
    </x:row>
    <x:row r="241">
      <x:c r="A241" t="n">
        <x:v>240</x:v>
      </x:c>
      <x:c r="B241" t="str">
        <x:f>IF(AND(C241='Калькулятор'!$B$6,'Калькулятор'!$D$17="Так",'Калькулятор'!$D$18="Так",'Калькулятор'!$D$19="Так",'Калькулятор'!$D$20="Так"),"Активна","")</x:f>
      </x:c>
      <x:c r="C241" t="n">
        <x:v>4</x:v>
      </x:c>
      <x:c r="D241" t="str">
        <x:v>5+6+7+8</x:v>
      </x:c>
      <x:c r="E241" s="66" t="str">
        <x:f>IF(B241="Активна",'Калькулятор'!$C$17*'Калькулятор'!$C$18*'Калькулятор'!$C$19*'Калькулятор'!$C$20,"")</x:f>
      </x:c>
      <x:c r="F241" s="68" t="n">
        <x:f>IF(B241="Активна",'Калькулятор'!$B$9,0)</x:f>
        <x:v>0</x:v>
      </x:c>
      <x:c r="G241" t="str">
        <x:f>IF(B241&lt;&gt;"Активна","",IF(AND('Калькулятор'!$E$17="Виграш",'Калькулятор'!$E$18="Виграш",'Калькулятор'!$E$19="Виграш",'Калькулятор'!$E$20="Виграш"),"Виграш",IF(AND('Калькулятор'!$E$17&lt;&gt;"Програш",'Калькулятор'!$E$18&lt;&gt;"Програш",'Калькулятор'!$E$19&lt;&gt;"Програш",'Калькулятор'!$E$20&lt;&gt;"Програш"),"Очікується","Програш")))</x:f>
      </x:c>
      <x:c r="H241" s="68" t="n">
        <x:f>IF(B241="Активна",F241*E241,0)</x:f>
        <x:v>0</x:v>
      </x:c>
      <x:c r="I241" s="68" t="n">
        <x:f>IF(AND(B241="Активна",G241&lt;&gt;"Програш"),F241*E241,0)</x:f>
        <x:v>0</x:v>
      </x:c>
      <x:c r="J241" s="68" t="n">
        <x:f>IF(AND(B241="Активна",G241="Виграш"),F241*E241,0)</x:f>
        <x:v>0</x:v>
      </x:c>
    </x:row>
    <x:row r="242">
      <x:c r="A242" t="n">
        <x:v>241</x:v>
      </x:c>
      <x:c r="B242" t="str">
        <x:f>IF(AND(C242='Калькулятор'!$B$6,'Калькулятор'!$D$13="Так",'Калькулятор'!$D$17="Так",'Калькулятор'!$D$18="Так",'Калькулятор'!$D$19="Так",'Калькулятор'!$D$20="Так"),"Активна","")</x:f>
      </x:c>
      <x:c r="C242" t="n">
        <x:v>5</x:v>
      </x:c>
      <x:c r="D242" t="str">
        <x:v>1+5+6+7+8</x:v>
      </x:c>
      <x:c r="E242" s="66" t="str">
        <x:f>IF(B242="Активна",'Калькулятор'!$C$13*'Калькулятор'!$C$17*'Калькулятор'!$C$18*'Калькулятор'!$C$19*'Калькулятор'!$C$20,"")</x:f>
      </x:c>
      <x:c r="F242" s="68" t="n">
        <x:f>IF(B242="Активна",'Калькулятор'!$B$9,0)</x:f>
        <x:v>0</x:v>
      </x:c>
      <x:c r="G242" t="str">
        <x:f>IF(B242&lt;&gt;"Активна","",IF(AND('Калькулятор'!$E$13="Виграш",'Калькулятор'!$E$17="Виграш",'Калькулятор'!$E$18="Виграш",'Калькулятор'!$E$19="Виграш",'Калькулятор'!$E$20="Виграш"),"Виграш",IF(AND('Калькулятор'!$E$13&lt;&gt;"Програш",'Калькулятор'!$E$17&lt;&gt;"Програш",'Калькулятор'!$E$18&lt;&gt;"Програш",'Калькулятор'!$E$19&lt;&gt;"Програш",'Калькулятор'!$E$20&lt;&gt;"Програш"),"Очікується","Програш")))</x:f>
      </x:c>
      <x:c r="H242" s="68" t="n">
        <x:f>IF(B242="Активна",F242*E242,0)</x:f>
        <x:v>0</x:v>
      </x:c>
      <x:c r="I242" s="68" t="n">
        <x:f>IF(AND(B242="Активна",G242&lt;&gt;"Програш"),F242*E242,0)</x:f>
        <x:v>0</x:v>
      </x:c>
      <x:c r="J242" s="68" t="n">
        <x:f>IF(AND(B242="Активна",G242="Виграш"),F242*E242,0)</x:f>
        <x:v>0</x:v>
      </x:c>
    </x:row>
    <x:row r="243">
      <x:c r="A243" t="n">
        <x:v>242</x:v>
      </x:c>
      <x:c r="B243" t="str">
        <x:f>IF(AND(C243='Калькулятор'!$B$6,'Калькулятор'!$D$14="Так",'Калькулятор'!$D$17="Так",'Калькулятор'!$D$18="Так",'Калькулятор'!$D$19="Так",'Калькулятор'!$D$20="Так"),"Активна","")</x:f>
      </x:c>
      <x:c r="C243" t="n">
        <x:v>5</x:v>
      </x:c>
      <x:c r="D243" t="str">
        <x:v>2+5+6+7+8</x:v>
      </x:c>
      <x:c r="E243" s="66" t="str">
        <x:f>IF(B243="Активна",'Калькулятор'!$C$14*'Калькулятор'!$C$17*'Калькулятор'!$C$18*'Калькулятор'!$C$19*'Калькулятор'!$C$20,"")</x:f>
      </x:c>
      <x:c r="F243" s="68" t="n">
        <x:f>IF(B243="Активна",'Калькулятор'!$B$9,0)</x:f>
        <x:v>0</x:v>
      </x:c>
      <x:c r="G243" t="str">
        <x:f>IF(B243&lt;&gt;"Активна","",IF(AND('Калькулятор'!$E$14="Виграш",'Калькулятор'!$E$17="Виграш",'Калькулятор'!$E$18="Виграш",'Калькулятор'!$E$19="Виграш",'Калькулятор'!$E$20="Виграш"),"Виграш",IF(AND('Калькулятор'!$E$14&lt;&gt;"Програш",'Калькулятор'!$E$17&lt;&gt;"Програш",'Калькулятор'!$E$18&lt;&gt;"Програш",'Калькулятор'!$E$19&lt;&gt;"Програш",'Калькулятор'!$E$20&lt;&gt;"Програш"),"Очікується","Програш")))</x:f>
      </x:c>
      <x:c r="H243" s="68" t="n">
        <x:f>IF(B243="Активна",F243*E243,0)</x:f>
        <x:v>0</x:v>
      </x:c>
      <x:c r="I243" s="68" t="n">
        <x:f>IF(AND(B243="Активна",G243&lt;&gt;"Програш"),F243*E243,0)</x:f>
        <x:v>0</x:v>
      </x:c>
      <x:c r="J243" s="68" t="n">
        <x:f>IF(AND(B243="Активна",G243="Виграш"),F243*E243,0)</x:f>
        <x:v>0</x:v>
      </x:c>
    </x:row>
    <x:row r="244">
      <x:c r="A244" t="n">
        <x:v>243</x:v>
      </x:c>
      <x:c r="B244" t="str">
        <x:f>IF(AND(C244='Калькулятор'!$B$6,'Калькулятор'!$D$13="Так",'Калькулятор'!$D$14="Так",'Калькулятор'!$D$17="Так",'Калькулятор'!$D$18="Так",'Калькулятор'!$D$19="Так",'Калькулятор'!$D$20="Так"),"Активна","")</x:f>
      </x:c>
      <x:c r="C244" t="n">
        <x:v>6</x:v>
      </x:c>
      <x:c r="D244" t="str">
        <x:v>1+2+5+6+7+8</x:v>
      </x:c>
      <x:c r="E244" s="66" t="str">
        <x:f>IF(B244="Активна",'Калькулятор'!$C$13*'Калькулятор'!$C$14*'Калькулятор'!$C$17*'Калькулятор'!$C$18*'Калькулятор'!$C$19*'Калькулятор'!$C$20,"")</x:f>
      </x:c>
      <x:c r="F244" s="68" t="n">
        <x:f>IF(B244="Активна",'Калькулятор'!$B$9,0)</x:f>
        <x:v>0</x:v>
      </x:c>
      <x:c r="G244" t="str">
        <x:f>IF(B244&lt;&gt;"Активна","",IF(AND('Калькулятор'!$E$13="Виграш",'Калькулятор'!$E$14="Виграш",'Калькулятор'!$E$17="Виграш",'Калькулятор'!$E$18="Виграш",'Калькулятор'!$E$19="Виграш",'Калькулятор'!$E$20="Виграш"),"Виграш",IF(AND('Калькулятор'!$E$13&lt;&gt;"Програш",'Калькулятор'!$E$14&lt;&gt;"Програш",'Калькулятор'!$E$17&lt;&gt;"Програш",'Калькулятор'!$E$18&lt;&gt;"Програш",'Калькулятор'!$E$19&lt;&gt;"Програш",'Калькулятор'!$E$20&lt;&gt;"Програш"),"Очікується","Програш")))</x:f>
      </x:c>
      <x:c r="H244" s="68" t="n">
        <x:f>IF(B244="Активна",F244*E244,0)</x:f>
        <x:v>0</x:v>
      </x:c>
      <x:c r="I244" s="68" t="n">
        <x:f>IF(AND(B244="Активна",G244&lt;&gt;"Програш"),F244*E244,0)</x:f>
        <x:v>0</x:v>
      </x:c>
      <x:c r="J244" s="68" t="n">
        <x:f>IF(AND(B244="Активна",G244="Виграш"),F244*E244,0)</x:f>
        <x:v>0</x:v>
      </x:c>
    </x:row>
    <x:row r="245">
      <x:c r="A245" t="n">
        <x:v>244</x:v>
      </x:c>
      <x:c r="B245" t="str">
        <x:f>IF(AND(C245='Калькулятор'!$B$6,'Калькулятор'!$D$15="Так",'Калькулятор'!$D$17="Так",'Калькулятор'!$D$18="Так",'Калькулятор'!$D$19="Так",'Калькулятор'!$D$20="Так"),"Активна","")</x:f>
      </x:c>
      <x:c r="C245" t="n">
        <x:v>5</x:v>
      </x:c>
      <x:c r="D245" t="str">
        <x:v>3+5+6+7+8</x:v>
      </x:c>
      <x:c r="E245" s="66" t="str">
        <x:f>IF(B245="Активна",'Калькулятор'!$C$15*'Калькулятор'!$C$17*'Калькулятор'!$C$18*'Калькулятор'!$C$19*'Калькулятор'!$C$20,"")</x:f>
      </x:c>
      <x:c r="F245" s="68" t="n">
        <x:f>IF(B245="Активна",'Калькулятор'!$B$9,0)</x:f>
        <x:v>0</x:v>
      </x:c>
      <x:c r="G245" t="str">
        <x:f>IF(B245&lt;&gt;"Активна","",IF(AND('Калькулятор'!$E$15="Виграш",'Калькулятор'!$E$17="Виграш",'Калькулятор'!$E$18="Виграш",'Калькулятор'!$E$19="Виграш",'Калькулятор'!$E$20="Виграш"),"Виграш",IF(AND('Калькулятор'!$E$15&lt;&gt;"Програш",'Калькулятор'!$E$17&lt;&gt;"Програш",'Калькулятор'!$E$18&lt;&gt;"Програш",'Калькулятор'!$E$19&lt;&gt;"Програш",'Калькулятор'!$E$20&lt;&gt;"Програш"),"Очікується","Програш")))</x:f>
      </x:c>
      <x:c r="H245" s="68" t="n">
        <x:f>IF(B245="Активна",F245*E245,0)</x:f>
        <x:v>0</x:v>
      </x:c>
      <x:c r="I245" s="68" t="n">
        <x:f>IF(AND(B245="Активна",G245&lt;&gt;"Програш"),F245*E245,0)</x:f>
        <x:v>0</x:v>
      </x:c>
      <x:c r="J245" s="68" t="n">
        <x:f>IF(AND(B245="Активна",G245="Виграш"),F245*E245,0)</x:f>
        <x:v>0</x:v>
      </x:c>
    </x:row>
    <x:row r="246">
      <x:c r="A246" t="n">
        <x:v>245</x:v>
      </x:c>
      <x:c r="B246" t="str">
        <x:f>IF(AND(C246='Калькулятор'!$B$6,'Калькулятор'!$D$13="Так",'Калькулятор'!$D$15="Так",'Калькулятор'!$D$17="Так",'Калькулятор'!$D$18="Так",'Калькулятор'!$D$19="Так",'Калькулятор'!$D$20="Так"),"Активна","")</x:f>
      </x:c>
      <x:c r="C246" t="n">
        <x:v>6</x:v>
      </x:c>
      <x:c r="D246" t="str">
        <x:v>1+3+5+6+7+8</x:v>
      </x:c>
      <x:c r="E246" s="66" t="str">
        <x:f>IF(B246="Активна",'Калькулятор'!$C$13*'Калькулятор'!$C$15*'Калькулятор'!$C$17*'Калькулятор'!$C$18*'Калькулятор'!$C$19*'Калькулятор'!$C$20,"")</x:f>
      </x:c>
      <x:c r="F246" s="68" t="n">
        <x:f>IF(B246="Активна",'Калькулятор'!$B$9,0)</x:f>
        <x:v>0</x:v>
      </x:c>
      <x:c r="G246" t="str">
        <x:f>IF(B246&lt;&gt;"Активна","",IF(AND('Калькулятор'!$E$13="Виграш",'Калькулятор'!$E$15="Виграш",'Калькулятор'!$E$17="Виграш",'Калькулятор'!$E$18="Виграш",'Калькулятор'!$E$19="Виграш",'Калькулятор'!$E$20="Виграш"),"Виграш",IF(AND('Калькулятор'!$E$13&lt;&gt;"Програш",'Калькулятор'!$E$15&lt;&gt;"Програш",'Калькулятор'!$E$17&lt;&gt;"Програш",'Калькулятор'!$E$18&lt;&gt;"Програш",'Калькулятор'!$E$19&lt;&gt;"Програш",'Калькулятор'!$E$20&lt;&gt;"Програш"),"Очікується","Програш")))</x:f>
      </x:c>
      <x:c r="H246" s="68" t="n">
        <x:f>IF(B246="Активна",F246*E246,0)</x:f>
        <x:v>0</x:v>
      </x:c>
      <x:c r="I246" s="68" t="n">
        <x:f>IF(AND(B246="Активна",G246&lt;&gt;"Програш"),F246*E246,0)</x:f>
        <x:v>0</x:v>
      </x:c>
      <x:c r="J246" s="68" t="n">
        <x:f>IF(AND(B246="Активна",G246="Виграш"),F246*E246,0)</x:f>
        <x:v>0</x:v>
      </x:c>
    </x:row>
    <x:row r="247">
      <x:c r="A247" t="n">
        <x:v>246</x:v>
      </x:c>
      <x:c r="B247" t="str">
        <x:f>IF(AND(C247='Калькулятор'!$B$6,'Калькулятор'!$D$14="Так",'Калькулятор'!$D$15="Так",'Калькулятор'!$D$17="Так",'Калькулятор'!$D$18="Так",'Калькулятор'!$D$19="Так",'Калькулятор'!$D$20="Так"),"Активна","")</x:f>
      </x:c>
      <x:c r="C247" t="n">
        <x:v>6</x:v>
      </x:c>
      <x:c r="D247" t="str">
        <x:v>2+3+5+6+7+8</x:v>
      </x:c>
      <x:c r="E247" s="66" t="str">
        <x:f>IF(B247="Активна",'Калькулятор'!$C$14*'Калькулятор'!$C$15*'Калькулятор'!$C$17*'Калькулятор'!$C$18*'Калькулятор'!$C$19*'Калькулятор'!$C$20,"")</x:f>
      </x:c>
      <x:c r="F247" s="68" t="n">
        <x:f>IF(B247="Активна",'Калькулятор'!$B$9,0)</x:f>
        <x:v>0</x:v>
      </x:c>
      <x:c r="G247" t="str">
        <x:f>IF(B247&lt;&gt;"Активна","",IF(AND('Калькулятор'!$E$14="Виграш",'Калькулятор'!$E$15="Виграш",'Калькулятор'!$E$17="Виграш",'Калькулятор'!$E$18="Виграш",'Калькулятор'!$E$19="Виграш",'Калькулятор'!$E$20="Виграш"),"Виграш",IF(AND('Калькулятор'!$E$14&lt;&gt;"Програш",'Калькулятор'!$E$15&lt;&gt;"Програш",'Калькулятор'!$E$17&lt;&gt;"Програш",'Калькулятор'!$E$18&lt;&gt;"Програш",'Калькулятор'!$E$19&lt;&gt;"Програш",'Калькулятор'!$E$20&lt;&gt;"Програш"),"Очікується","Програш")))</x:f>
      </x:c>
      <x:c r="H247" s="68" t="n">
        <x:f>IF(B247="Активна",F247*E247,0)</x:f>
        <x:v>0</x:v>
      </x:c>
      <x:c r="I247" s="68" t="n">
        <x:f>IF(AND(B247="Активна",G247&lt;&gt;"Програш"),F247*E247,0)</x:f>
        <x:v>0</x:v>
      </x:c>
      <x:c r="J247" s="68" t="n">
        <x:f>IF(AND(B247="Активна",G247="Виграш"),F247*E247,0)</x:f>
        <x:v>0</x:v>
      </x:c>
    </x:row>
    <x:row r="248">
      <x:c r="A248" t="n">
        <x:v>247</x:v>
      </x:c>
      <x:c r="B248" t="str">
        <x:f>IF(AND(C248='Калькулятор'!$B$6,'Калькулятор'!$D$13="Так",'Калькулятор'!$D$14="Так",'Калькулятор'!$D$15="Так",'Калькулятор'!$D$17="Так",'Калькулятор'!$D$18="Так",'Калькулятор'!$D$19="Так",'Калькулятор'!$D$20="Так"),"Активна","")</x:f>
      </x:c>
      <x:c r="C248" t="n">
        <x:v>7</x:v>
      </x:c>
      <x:c r="D248" t="str">
        <x:v>1+2+3+5+6+7+8</x:v>
      </x:c>
      <x:c r="E248" s="66" t="str">
        <x:f>IF(B248="Активна",'Калькулятор'!$C$13*'Калькулятор'!$C$14*'Калькулятор'!$C$15*'Калькулятор'!$C$17*'Калькулятор'!$C$18*'Калькулятор'!$C$19*'Калькулятор'!$C$20,"")</x:f>
      </x:c>
      <x:c r="F248" s="68" t="n">
        <x:f>IF(B248="Активна",'Калькулятор'!$B$9,0)</x:f>
        <x:v>0</x:v>
      </x:c>
      <x:c r="G248" t="str">
        <x:f>IF(B248&lt;&gt;"Активна","",IF(AND('Калькулятор'!$E$13="Виграш",'Калькулятор'!$E$14="Виграш",'Калькулятор'!$E$15="Виграш",'Калькулятор'!$E$17="Виграш",'Калькулятор'!$E$18="Виграш",'Калькулятор'!$E$19="Виграш",'Калькулятор'!$E$20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$18&lt;&gt;"Програш",'Калькулятор'!$E$19&lt;&gt;"Програш",'Калькулятор'!$E$20&lt;&gt;"Програш"),"Очікується","Програш")))</x:f>
      </x:c>
      <x:c r="H248" s="68" t="n">
        <x:f>IF(B248="Активна",F248*E248,0)</x:f>
        <x:v>0</x:v>
      </x:c>
      <x:c r="I248" s="68" t="n">
        <x:f>IF(AND(B248="Активна",G248&lt;&gt;"Програш"),F248*E248,0)</x:f>
        <x:v>0</x:v>
      </x:c>
      <x:c r="J248" s="68" t="n">
        <x:f>IF(AND(B248="Активна",G248="Виграш"),F248*E248,0)</x:f>
        <x:v>0</x:v>
      </x:c>
    </x:row>
    <x:row r="249">
      <x:c r="A249" t="n">
        <x:v>248</x:v>
      </x:c>
      <x:c r="B249" t="str">
        <x:f>IF(AND(C249='Калькулятор'!$B$6,'Калькулятор'!$D$16="Так",'Калькулятор'!$D$17="Так",'Калькулятор'!$D$18="Так",'Калькулятор'!$D$19="Так",'Калькулятор'!$D$20="Так"),"Активна","")</x:f>
      </x:c>
      <x:c r="C249" t="n">
        <x:v>5</x:v>
      </x:c>
      <x:c r="D249" t="str">
        <x:v>4+5+6+7+8</x:v>
      </x:c>
      <x:c r="E249" s="66" t="str">
        <x:f>IF(B249="Активна",'Калькулятор'!$C$16*'Калькулятор'!$C$17*'Калькулятор'!$C$18*'Калькулятор'!$C$19*'Калькулятор'!$C$20,"")</x:f>
      </x:c>
      <x:c r="F249" s="68" t="n">
        <x:f>IF(B249="Активна",'Калькулятор'!$B$9,0)</x:f>
        <x:v>0</x:v>
      </x:c>
      <x:c r="G249" t="str">
        <x:f>IF(B249&lt;&gt;"Активна","",IF(AND('Калькулятор'!$E$16="Виграш",'Калькулятор'!$E$17="Виграш",'Калькулятор'!$E$18="Виграш",'Калькулятор'!$E$19="Виграш",'Калькулятор'!$E$20="Виграш"),"Виграш",IF(AND('Калькулятор'!$E$16&lt;&gt;"Програш",'Калькулятор'!$E$17&lt;&gt;"Програш",'Калькулятор'!$E$18&lt;&gt;"Програш",'Калькулятор'!$E$19&lt;&gt;"Програш",'Калькулятор'!$E$20&lt;&gt;"Програш"),"Очікується","Програш")))</x:f>
      </x:c>
      <x:c r="H249" s="68" t="n">
        <x:f>IF(B249="Активна",F249*E249,0)</x:f>
        <x:v>0</x:v>
      </x:c>
      <x:c r="I249" s="68" t="n">
        <x:f>IF(AND(B249="Активна",G249&lt;&gt;"Програш"),F249*E249,0)</x:f>
        <x:v>0</x:v>
      </x:c>
      <x:c r="J249" s="68" t="n">
        <x:f>IF(AND(B249="Активна",G249="Виграш"),F249*E249,0)</x:f>
        <x:v>0</x:v>
      </x:c>
    </x:row>
    <x:row r="250">
      <x:c r="A250" t="n">
        <x:v>249</x:v>
      </x:c>
      <x:c r="B250" t="str">
        <x:f>IF(AND(C250='Калькулятор'!$B$6,'Калькулятор'!$D$13="Так",'Калькулятор'!$D$16="Так",'Калькулятор'!$D$17="Так",'Калькулятор'!$D$18="Так",'Калькулятор'!$D$19="Так",'Калькулятор'!$D$20="Так"),"Активна","")</x:f>
      </x:c>
      <x:c r="C250" t="n">
        <x:v>6</x:v>
      </x:c>
      <x:c r="D250" t="str">
        <x:v>1+4+5+6+7+8</x:v>
      </x:c>
      <x:c r="E250" s="66" t="str">
        <x:f>IF(B250="Активна",'Калькулятор'!$C$13*'Калькулятор'!$C$16*'Калькулятор'!$C$17*'Калькулятор'!$C$18*'Калькулятор'!$C$19*'Калькулятор'!$C$20,"")</x:f>
      </x:c>
      <x:c r="F250" s="68" t="n">
        <x:f>IF(B250="Активна",'Калькулятор'!$B$9,0)</x:f>
        <x:v>0</x:v>
      </x:c>
      <x:c r="G250" t="str">
        <x:f>IF(B250&lt;&gt;"Активна","",IF(AND('Калькулятор'!$E$13="Виграш",'Калькулятор'!$E$16="Виграш",'Калькулятор'!$E$17="Виграш",'Калькулятор'!$E$18="Виграш",'Калькулятор'!$E$19="Виграш",'Калькулятор'!$E$20="Виграш"),"Виграш",IF(AND('Калькулятор'!$E$13&lt;&gt;"Програш",'Калькулятор'!$E$16&lt;&gt;"Програш",'Калькулятор'!$E$17&lt;&gt;"Програш",'Калькулятор'!$E$18&lt;&gt;"Програш",'Калькулятор'!$E$19&lt;&gt;"Програш",'Калькулятор'!$E$20&lt;&gt;"Програш"),"Очікується","Програш")))</x:f>
      </x:c>
      <x:c r="H250" s="68" t="n">
        <x:f>IF(B250="Активна",F250*E250,0)</x:f>
        <x:v>0</x:v>
      </x:c>
      <x:c r="I250" s="68" t="n">
        <x:f>IF(AND(B250="Активна",G250&lt;&gt;"Програш"),F250*E250,0)</x:f>
        <x:v>0</x:v>
      </x:c>
      <x:c r="J250" s="68" t="n">
        <x:f>IF(AND(B250="Активна",G250="Виграш"),F250*E250,0)</x:f>
        <x:v>0</x:v>
      </x:c>
    </x:row>
    <x:row r="251">
      <x:c r="A251" t="n">
        <x:v>250</x:v>
      </x:c>
      <x:c r="B251" t="str">
        <x:f>IF(AND(C251='Калькулятор'!$B$6,'Калькулятор'!$D$14="Так",'Калькулятор'!$D$16="Так",'Калькулятор'!$D$17="Так",'Калькулятор'!$D$18="Так",'Калькулятор'!$D$19="Так",'Калькулятор'!$D$20="Так"),"Активна","")</x:f>
      </x:c>
      <x:c r="C251" t="n">
        <x:v>6</x:v>
      </x:c>
      <x:c r="D251" t="str">
        <x:v>2+4+5+6+7+8</x:v>
      </x:c>
      <x:c r="E251" s="66" t="str">
        <x:f>IF(B251="Активна",'Калькулятор'!$C$14*'Калькулятор'!$C$16*'Калькулятор'!$C$17*'Калькулятор'!$C$18*'Калькулятор'!$C$19*'Калькулятор'!$C$20,"")</x:f>
      </x:c>
      <x:c r="F251" s="68" t="n">
        <x:f>IF(B251="Активна",'Калькулятор'!$B$9,0)</x:f>
        <x:v>0</x:v>
      </x:c>
      <x:c r="G251" t="str">
        <x:f>IF(B251&lt;&gt;"Активна","",IF(AND('Калькулятор'!$E$14="Виграш",'Калькулятор'!$E$16="Виграш",'Калькулятор'!$E$17="Виграш",'Калькулятор'!$E$18="Виграш",'Калькулятор'!$E$19="Виграш",'Калькулятор'!$E$20="Виграш"),"Виграш",IF(AND('Калькулятор'!$E$14&lt;&gt;"Програш",'Калькулятор'!$E$16&lt;&gt;"Програш",'Калькулятор'!$E$17&lt;&gt;"Програш",'Калькулятор'!$E$18&lt;&gt;"Програш",'Калькулятор'!$E$19&lt;&gt;"Програш",'Калькулятор'!$E$20&lt;&gt;"Програш"),"Очікується","Програш")))</x:f>
      </x:c>
      <x:c r="H251" s="68" t="n">
        <x:f>IF(B251="Активна",F251*E251,0)</x:f>
        <x:v>0</x:v>
      </x:c>
      <x:c r="I251" s="68" t="n">
        <x:f>IF(AND(B251="Активна",G251&lt;&gt;"Програш"),F251*E251,0)</x:f>
        <x:v>0</x:v>
      </x:c>
      <x:c r="J251" s="68" t="n">
        <x:f>IF(AND(B251="Активна",G251="Виграш"),F251*E251,0)</x:f>
        <x:v>0</x:v>
      </x:c>
    </x:row>
    <x:row r="252">
      <x:c r="A252" t="n">
        <x:v>251</x:v>
      </x:c>
      <x:c r="B252" t="str">
        <x:f>IF(AND(C252='Калькулятор'!$B$6,'Калькулятор'!$D$13="Так",'Калькулятор'!$D$14="Так",'Калькулятор'!$D$16="Так",'Калькулятор'!$D$17="Так",'Калькулятор'!$D$18="Так",'Калькулятор'!$D$19="Так",'Калькулятор'!$D$20="Так"),"Активна","")</x:f>
      </x:c>
      <x:c r="C252" t="n">
        <x:v>7</x:v>
      </x:c>
      <x:c r="D252" t="str">
        <x:v>1+2+4+5+6+7+8</x:v>
      </x:c>
      <x:c r="E252" s="66" t="str">
        <x:f>IF(B252="Активна",'Калькулятор'!$C$13*'Калькулятор'!$C$14*'Калькулятор'!$C$16*'Калькулятор'!$C$17*'Калькулятор'!$C$18*'Калькулятор'!$C$19*'Калькулятор'!$C$20,"")</x:f>
      </x:c>
      <x:c r="F252" s="68" t="n">
        <x:f>IF(B252="Активна",'Калькулятор'!$B$9,0)</x:f>
        <x:v>0</x:v>
      </x:c>
      <x:c r="G252" t="str">
        <x:f>IF(B252&lt;&gt;"Активна","",IF(AND('Калькулятор'!$E$13="Виграш",'Калькулятор'!$E$14="Виграш",'Калькулятор'!$E$16="Виграш",'Калькулятор'!$E$17="Виграш",'Калькулятор'!$E$18="Виграш",'Калькулятор'!$E$19="Виграш",'Калькулятор'!$E$20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$18&lt;&gt;"Програш",'Калькулятор'!$E$19&lt;&gt;"Програш",'Калькулятор'!$E$20&lt;&gt;"Програш"),"Очікується","Програш")))</x:f>
      </x:c>
      <x:c r="H252" s="68" t="n">
        <x:f>IF(B252="Активна",F252*E252,0)</x:f>
        <x:v>0</x:v>
      </x:c>
      <x:c r="I252" s="68" t="n">
        <x:f>IF(AND(B252="Активна",G252&lt;&gt;"Програш"),F252*E252,0)</x:f>
        <x:v>0</x:v>
      </x:c>
      <x:c r="J252" s="68" t="n">
        <x:f>IF(AND(B252="Активна",G252="Виграш"),F252*E252,0)</x:f>
        <x:v>0</x:v>
      </x:c>
    </x:row>
    <x:row r="253">
      <x:c r="A253" t="n">
        <x:v>252</x:v>
      </x:c>
      <x:c r="B253" t="str">
        <x:f>IF(AND(C253='Калькулятор'!$B$6,'Калькулятор'!$D$15="Так",'Калькулятор'!$D$16="Так",'Калькулятор'!$D$17="Так",'Калькулятор'!$D$18="Так",'Калькулятор'!$D$19="Так",'Калькулятор'!$D$20="Так"),"Активна","")</x:f>
      </x:c>
      <x:c r="C253" t="n">
        <x:v>6</x:v>
      </x:c>
      <x:c r="D253" t="str">
        <x:v>3+4+5+6+7+8</x:v>
      </x:c>
      <x:c r="E253" s="66" t="str">
        <x:f>IF(B253="Активна",'Калькулятор'!$C$15*'Калькулятор'!$C$16*'Калькулятор'!$C$17*'Калькулятор'!$C$18*'Калькулятор'!$C$19*'Калькулятор'!$C$20,"")</x:f>
      </x:c>
      <x:c r="F253" s="68" t="n">
        <x:f>IF(B253="Активна",'Калькулятор'!$B$9,0)</x:f>
        <x:v>0</x:v>
      </x:c>
      <x:c r="G253" t="str">
        <x:f>IF(B253&lt;&gt;"Активна","",IF(AND('Калькулятор'!$E$15="Виграш",'Калькулятор'!$E$16="Виграш",'Калькулятор'!$E$17="Виграш",'Калькулятор'!$E$18="Виграш",'Калькулятор'!$E$19="Виграш",'Калькулятор'!$E$20="Виграш"),"Виграш",IF(AND('Калькулятор'!$E$15&lt;&gt;"Програш",'Калькулятор'!$E$16&lt;&gt;"Програш",'Калькулятор'!$E$17&lt;&gt;"Програш",'Калькулятор'!$E$18&lt;&gt;"Програш",'Калькулятор'!$E$19&lt;&gt;"Програш",'Калькулятор'!$E$20&lt;&gt;"Програш"),"Очікується","Програш")))</x:f>
      </x:c>
      <x:c r="H253" s="68" t="n">
        <x:f>IF(B253="Активна",F253*E253,0)</x:f>
        <x:v>0</x:v>
      </x:c>
      <x:c r="I253" s="68" t="n">
        <x:f>IF(AND(B253="Активна",G253&lt;&gt;"Програш"),F253*E253,0)</x:f>
        <x:v>0</x:v>
      </x:c>
      <x:c r="J253" s="68" t="n">
        <x:f>IF(AND(B253="Активна",G253="Виграш"),F253*E253,0)</x:f>
        <x:v>0</x:v>
      </x:c>
    </x:row>
    <x:row r="254">
      <x:c r="A254" t="n">
        <x:v>253</x:v>
      </x:c>
      <x:c r="B254" t="str">
        <x:f>IF(AND(C254='Калькулятор'!$B$6,'Калькулятор'!$D$13="Так",'Калькулятор'!$D$15="Так",'Калькулятор'!$D$16="Так",'Калькулятор'!$D$17="Так",'Калькулятор'!$D$18="Так",'Калькулятор'!$D$19="Так",'Калькулятор'!$D$20="Так"),"Активна","")</x:f>
      </x:c>
      <x:c r="C254" t="n">
        <x:v>7</x:v>
      </x:c>
      <x:c r="D254" t="str">
        <x:v>1+3+4+5+6+7+8</x:v>
      </x:c>
      <x:c r="E254" s="66" t="str">
        <x:f>IF(B254="Активна",'Калькулятор'!$C$13*'Калькулятор'!$C$15*'Калькулятор'!$C$16*'Калькулятор'!$C$17*'Калькулятор'!$C$18*'Калькулятор'!$C$19*'Калькулятор'!$C$20,"")</x:f>
      </x:c>
      <x:c r="F254" s="68" t="n">
        <x:f>IF(B254="Активна",'Калькулятор'!$B$9,0)</x:f>
        <x:v>0</x:v>
      </x:c>
      <x:c r="G254" t="str">
        <x:f>IF(B254&lt;&gt;"Активна","",IF(AND('Калькулятор'!$E$13="Виграш",'Калькулятор'!$E$15="Виграш",'Калькулятор'!$E$16="Виграш",'Калькулятор'!$E$17="Виграш",'Калькулятор'!$E$18="Виграш",'Калькулятор'!$E$19="Виграш",'Калькулятор'!$E$20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$18&lt;&gt;"Програш",'Калькулятор'!$E$19&lt;&gt;"Програш",'Калькулятор'!$E$20&lt;&gt;"Програш"),"Очікується","Програш")))</x:f>
      </x:c>
      <x:c r="H254" s="68" t="n">
        <x:f>IF(B254="Активна",F254*E254,0)</x:f>
        <x:v>0</x:v>
      </x:c>
      <x:c r="I254" s="68" t="n">
        <x:f>IF(AND(B254="Активна",G254&lt;&gt;"Програш"),F254*E254,0)</x:f>
        <x:v>0</x:v>
      </x:c>
      <x:c r="J254" s="68" t="n">
        <x:f>IF(AND(B254="Активна",G254="Виграш"),F254*E254,0)</x:f>
        <x:v>0</x:v>
      </x:c>
    </x:row>
    <x:row r="255">
      <x:c r="A255" t="n">
        <x:v>254</x:v>
      </x:c>
      <x:c r="B255" t="str">
        <x:f>IF(AND(C255='Калькулятор'!$B$6,'Калькулятор'!$D$14="Так",'Калькулятор'!$D$15="Так",'Калькулятор'!$D$16="Так",'Калькулятор'!$D$17="Так",'Калькулятор'!$D$18="Так",'Калькулятор'!$D$19="Так",'Калькулятор'!$D$20="Так"),"Активна","")</x:f>
      </x:c>
      <x:c r="C255" t="n">
        <x:v>7</x:v>
      </x:c>
      <x:c r="D255" t="str">
        <x:v>2+3+4+5+6+7+8</x:v>
      </x:c>
      <x:c r="E255" s="66" t="str">
        <x:f>IF(B255="Активна",'Калькулятор'!$C$14*'Калькулятор'!$C$15*'Калькулятор'!$C$16*'Калькулятор'!$C$17*'Калькулятор'!$C$18*'Калькулятор'!$C$19*'Калькулятор'!$C$20,"")</x:f>
      </x:c>
      <x:c r="F255" s="68" t="n">
        <x:f>IF(B255="Активна",'Калькулятор'!$B$9,0)</x:f>
        <x:v>0</x:v>
      </x:c>
      <x:c r="G255" t="str">
        <x:f>IF(B255&lt;&gt;"Активна","",IF(AND('Калькулятор'!$E$14="Виграш",'Калькулятор'!$E$15="Виграш",'Калькулятор'!$E$16="Виграш",'Калькулятор'!$E$17="Виграш",'Калькулятор'!$E$18="Виграш",'Калькулятор'!$E$19="Виграш",'Калькулятор'!$E$20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$19&lt;&gt;"Програш",'Калькулятор'!$E$20&lt;&gt;"Програш"),"Очікується","Програш")))</x:f>
      </x:c>
      <x:c r="H255" s="68" t="n">
        <x:f>IF(B255="Активна",F255*E255,0)</x:f>
        <x:v>0</x:v>
      </x:c>
      <x:c r="I255" s="68" t="n">
        <x:f>IF(AND(B255="Активна",G255&lt;&gt;"Програш"),F255*E255,0)</x:f>
        <x:v>0</x:v>
      </x:c>
      <x:c r="J255" s="68" t="n">
        <x:f>IF(AND(B255="Активна",G255="Виграш"),F255*E255,0)</x:f>
        <x:v>0</x:v>
      </x:c>
    </x:row>
    <x:row r="256">
      <x:c r="A256" t="n">
        <x:v>255</x:v>
      </x:c>
      <x:c r="B256" t="str">
        <x:f>IF(AND(C256='Калькулятор'!$B$6,'Калькулятор'!$D$13="Так",'Калькулятор'!$D$14="Так",'Калькулятор'!$D$15="Так",'Калькулятор'!$D$16="Так",'Калькулятор'!$D$17="Так",'Калькулятор'!$D$18="Так",'Калькулятор'!$D$19="Так",'Калькулятор'!$D$20="Так"),"Активна","")</x:f>
      </x:c>
      <x:c r="C256" t="n">
        <x:v>8</x:v>
      </x:c>
      <x:c r="D256" t="str">
        <x:v>1+2+3+4+5+6+7+8</x:v>
      </x:c>
      <x:c r="E256" s="66" t="str">
        <x:f>IF(B256="Активна",'Калькулятор'!$C$13*'Калькулятор'!$C$14*'Калькулятор'!$C$15*'Калькулятор'!$C$16*'Калькулятор'!$C$17*'Калькулятор'!$C$18*'Калькулятор'!$C$19*'Калькулятор'!$C$20,"")</x:f>
      </x:c>
      <x:c r="F256" s="68" t="n">
        <x:f>IF(B256="Активна",'Калькулятор'!$B$9,0)</x:f>
        <x:v>0</x:v>
      </x:c>
      <x:c r="G256" t="str">
        <x:f>IF(B256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$18="Виграш",'Калькулятор'!$E$19="Виграш",'Калькулятор'!$E$20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$19&lt;&gt;"Програш",'Калькулятор'!$E$20&lt;&gt;"Програш"),"Очікується","Програш")))</x:f>
      </x:c>
      <x:c r="H256" s="68" t="n">
        <x:f>IF(B256="Активна",F256*E256,0)</x:f>
        <x:v>0</x:v>
      </x:c>
      <x:c r="I256" s="68" t="n">
        <x:f>IF(AND(B256="Активна",G256&lt;&gt;"Програш"),F256*E256,0)</x:f>
        <x:v>0</x:v>
      </x:c>
      <x:c r="J256" s="68" t="n">
        <x:f>IF(AND(B256="Активна",G256="Виграш"),F256*E256,0)</x:f>
        <x:v>0</x:v>
      </x:c>
    </x:row>
    <x:row r="257">
      <x:c r="A257" t="n">
        <x:v>256</x:v>
      </x:c>
      <x:c r="B257" t="str">
        <x:f>IF(AND(C257='Калькулятор'!$B$6,'Калькулятор'!$D$21="Так"),"Активна","")</x:f>
      </x:c>
      <x:c r="C257" t="n">
        <x:v>1</x:v>
      </x:c>
      <x:c r="D257" t="str">
        <x:v>9</x:v>
      </x:c>
      <x:c r="E257" s="66" t="str">
        <x:f>IF(B257="Активна",'Калькулятор'!$C$21,"")</x:f>
      </x:c>
      <x:c r="F257" s="68" t="n">
        <x:f>IF(B257="Активна",'Калькулятор'!$B$9,0)</x:f>
        <x:v>0</x:v>
      </x:c>
      <x:c r="G257" t="str">
        <x:f>IF(B257&lt;&gt;"Активна","",IF(AND('Калькулятор'!$E$21="Виграш"),"Виграш",IF(AND('Калькулятор'!$E$21&lt;&gt;"Програш"),"Очікується","Програш")))</x:f>
      </x:c>
      <x:c r="H257" s="68" t="n">
        <x:f>IF(B257="Активна",F257*E257,0)</x:f>
        <x:v>0</x:v>
      </x:c>
      <x:c r="I257" s="68" t="n">
        <x:f>IF(AND(B257="Активна",G257&lt;&gt;"Програш"),F257*E257,0)</x:f>
        <x:v>0</x:v>
      </x:c>
      <x:c r="J257" s="68" t="n">
        <x:f>IF(AND(B257="Активна",G257="Виграш"),F257*E257,0)</x:f>
        <x:v>0</x:v>
      </x:c>
    </x:row>
    <x:row r="258">
      <x:c r="A258" t="n">
        <x:v>257</x:v>
      </x:c>
      <x:c r="B258" t="str">
        <x:f>IF(AND(C258='Калькулятор'!$B$6,'Калькулятор'!$D$13="Так",'Калькулятор'!$D$21="Так"),"Активна","")</x:f>
        <x:v>Активна</x:v>
      </x:c>
      <x:c r="C258" t="n">
        <x:v>2</x:v>
      </x:c>
      <x:c r="D258" t="str">
        <x:v>1+9</x:v>
      </x:c>
      <x:c r="E258" s="66" t="n">
        <x:f>IF(B258="Активна",'Калькулятор'!$C$13*'Калькулятор'!$C$21,"")</x:f>
        <x:v>2.25</x:v>
      </x:c>
      <x:c r="F258" s="68" t="n">
        <x:f>IF(B258="Активна",'Калькулятор'!$B$9,0)</x:f>
        <x:v>4</x:v>
      </x:c>
      <x:c r="G258" t="str">
        <x:f>IF(B258&lt;&gt;"Активна","",IF(AND('Калькулятор'!$E$13="Виграш",'Калькулятор'!$E$21="Виграш"),"Виграш",IF(AND('Калькулятор'!$E$13&lt;&gt;"Програш",'Калькулятор'!$E$21&lt;&gt;"Програш"),"Очікується","Програш")))</x:f>
        <x:v>Очікується</x:v>
      </x:c>
      <x:c r="H258" s="68" t="n">
        <x:f>IF(B258="Активна",F258*E258,0)</x:f>
        <x:v>9</x:v>
      </x:c>
      <x:c r="I258" s="68" t="n">
        <x:f>IF(AND(B258="Активна",G258&lt;&gt;"Програш"),F258*E258,0)</x:f>
        <x:v>9</x:v>
      </x:c>
      <x:c r="J258" s="68" t="n">
        <x:f>IF(AND(B258="Активна",G258="Виграш"),F258*E258,0)</x:f>
        <x:v>0</x:v>
      </x:c>
    </x:row>
    <x:row r="259">
      <x:c r="A259" t="n">
        <x:v>258</x:v>
      </x:c>
      <x:c r="B259" t="str">
        <x:f>IF(AND(C259='Калькулятор'!$B$6,'Калькулятор'!$D$14="Так",'Калькулятор'!$D$21="Так"),"Активна","")</x:f>
        <x:v>Активна</x:v>
      </x:c>
      <x:c r="C259" t="n">
        <x:v>2</x:v>
      </x:c>
      <x:c r="D259" t="str">
        <x:v>2+9</x:v>
      </x:c>
      <x:c r="E259" s="66" t="n">
        <x:f>IF(B259="Активна",'Калькулятор'!$C$14*'Калькулятор'!$C$21,"")</x:f>
        <x:v>2.25</x:v>
      </x:c>
      <x:c r="F259" s="68" t="n">
        <x:f>IF(B259="Активна",'Калькулятор'!$B$9,0)</x:f>
        <x:v>4</x:v>
      </x:c>
      <x:c r="G259" t="str">
        <x:f>IF(B259&lt;&gt;"Активна","",IF(AND('Калькулятор'!$E$14="Виграш",'Калькулятор'!$E$21="Виграш"),"Виграш",IF(AND('Калькулятор'!$E$14&lt;&gt;"Програш",'Калькулятор'!$E$21&lt;&gt;"Програш"),"Очікується","Програш")))</x:f>
        <x:v>Очікується</x:v>
      </x:c>
      <x:c r="H259" s="68" t="n">
        <x:f>IF(B259="Активна",F259*E259,0)</x:f>
        <x:v>9</x:v>
      </x:c>
      <x:c r="I259" s="68" t="n">
        <x:f>IF(AND(B259="Активна",G259&lt;&gt;"Програш"),F259*E259,0)</x:f>
        <x:v>9</x:v>
      </x:c>
      <x:c r="J259" s="68" t="n">
        <x:f>IF(AND(B259="Активна",G259="Виграш"),F259*E259,0)</x:f>
        <x:v>0</x:v>
      </x:c>
    </x:row>
    <x:row r="260">
      <x:c r="A260" t="n">
        <x:v>259</x:v>
      </x:c>
      <x:c r="B260" t="str">
        <x:f>IF(AND(C260='Калькулятор'!$B$6,'Калькулятор'!$D$13="Так",'Калькулятор'!$D$14="Так",'Калькулятор'!$D$21="Так"),"Активна","")</x:f>
      </x:c>
      <x:c r="C260" t="n">
        <x:v>3</x:v>
      </x:c>
      <x:c r="D260" t="str">
        <x:v>1+2+9</x:v>
      </x:c>
      <x:c r="E260" s="66" t="str">
        <x:f>IF(B260="Активна",'Калькулятор'!$C$13*'Калькулятор'!$C$14*'Калькулятор'!$C$21,"")</x:f>
      </x:c>
      <x:c r="F260" s="68" t="n">
        <x:f>IF(B260="Активна",'Калькулятор'!$B$9,0)</x:f>
        <x:v>0</x:v>
      </x:c>
      <x:c r="G260" t="str">
        <x:f>IF(B260&lt;&gt;"Активна","",IF(AND('Калькулятор'!$E$13="Виграш",'Калькулятор'!$E$14="Виграш",'Калькулятор'!$E$21="Виграш"),"Виграш",IF(AND('Калькулятор'!$E$13&lt;&gt;"Програш",'Калькулятор'!$E$14&lt;&gt;"Програш",'Калькулятор'!$E$21&lt;&gt;"Програш"),"Очікується","Програш")))</x:f>
      </x:c>
      <x:c r="H260" s="68" t="n">
        <x:f>IF(B260="Активна",F260*E260,0)</x:f>
        <x:v>0</x:v>
      </x:c>
      <x:c r="I260" s="68" t="n">
        <x:f>IF(AND(B260="Активна",G260&lt;&gt;"Програш"),F260*E260,0)</x:f>
        <x:v>0</x:v>
      </x:c>
      <x:c r="J260" s="68" t="n">
        <x:f>IF(AND(B260="Активна",G260="Виграш"),F260*E260,0)</x:f>
        <x:v>0</x:v>
      </x:c>
    </x:row>
    <x:row r="261">
      <x:c r="A261" t="n">
        <x:v>260</x:v>
      </x:c>
      <x:c r="B261" t="str">
        <x:f>IF(AND(C261='Калькулятор'!$B$6,'Калькулятор'!$D$15="Так",'Калькулятор'!$D$21="Так"),"Активна","")</x:f>
        <x:v>Активна</x:v>
      </x:c>
      <x:c r="C261" t="n">
        <x:v>2</x:v>
      </x:c>
      <x:c r="D261" t="str">
        <x:v>3+9</x:v>
      </x:c>
      <x:c r="E261" s="66" t="n">
        <x:f>IF(B261="Активна",'Калькулятор'!$C$15*'Калькулятор'!$C$21,"")</x:f>
        <x:v>2.25</x:v>
      </x:c>
      <x:c r="F261" s="68" t="n">
        <x:f>IF(B261="Активна",'Калькулятор'!$B$9,0)</x:f>
        <x:v>4</x:v>
      </x:c>
      <x:c r="G261" t="str">
        <x:f>IF(B261&lt;&gt;"Активна","",IF(AND('Калькулятор'!$E$15="Виграш",'Калькулятор'!$E$21="Виграш"),"Виграш",IF(AND('Калькулятор'!$E$15&lt;&gt;"Програш",'Калькулятор'!$E$21&lt;&gt;"Програш"),"Очікується","Програш")))</x:f>
        <x:v>Очікується</x:v>
      </x:c>
      <x:c r="H261" s="68" t="n">
        <x:f>IF(B261="Активна",F261*E261,0)</x:f>
        <x:v>9</x:v>
      </x:c>
      <x:c r="I261" s="68" t="n">
        <x:f>IF(AND(B261="Активна",G261&lt;&gt;"Програш"),F261*E261,0)</x:f>
        <x:v>9</x:v>
      </x:c>
      <x:c r="J261" s="68" t="n">
        <x:f>IF(AND(B261="Активна",G261="Виграш"),F261*E261,0)</x:f>
        <x:v>0</x:v>
      </x:c>
    </x:row>
    <x:row r="262">
      <x:c r="A262" t="n">
        <x:v>261</x:v>
      </x:c>
      <x:c r="B262" t="str">
        <x:f>IF(AND(C262='Калькулятор'!$B$6,'Калькулятор'!$D$13="Так",'Калькулятор'!$D$15="Так",'Калькулятор'!$D$21="Так"),"Активна","")</x:f>
      </x:c>
      <x:c r="C262" t="n">
        <x:v>3</x:v>
      </x:c>
      <x:c r="D262" t="str">
        <x:v>1+3+9</x:v>
      </x:c>
      <x:c r="E262" s="66" t="str">
        <x:f>IF(B262="Активна",'Калькулятор'!$C$13*'Калькулятор'!$C$15*'Калькулятор'!$C$21,"")</x:f>
      </x:c>
      <x:c r="F262" s="68" t="n">
        <x:f>IF(B262="Активна",'Калькулятор'!$B$9,0)</x:f>
        <x:v>0</x:v>
      </x:c>
      <x:c r="G262" t="str">
        <x:f>IF(B262&lt;&gt;"Активна","",IF(AND('Калькулятор'!$E$13="Виграш",'Калькулятор'!$E$15="Виграш",'Калькулятор'!$E$21="Виграш"),"Виграш",IF(AND('Калькулятор'!$E$13&lt;&gt;"Програш",'Калькулятор'!$E$15&lt;&gt;"Програш",'Калькулятор'!$E$21&lt;&gt;"Програш"),"Очікується","Програш")))</x:f>
      </x:c>
      <x:c r="H262" s="68" t="n">
        <x:f>IF(B262="Активна",F262*E262,0)</x:f>
        <x:v>0</x:v>
      </x:c>
      <x:c r="I262" s="68" t="n">
        <x:f>IF(AND(B262="Активна",G262&lt;&gt;"Програш"),F262*E262,0)</x:f>
        <x:v>0</x:v>
      </x:c>
      <x:c r="J262" s="68" t="n">
        <x:f>IF(AND(B262="Активна",G262="Виграш"),F262*E262,0)</x:f>
        <x:v>0</x:v>
      </x:c>
    </x:row>
    <x:row r="263">
      <x:c r="A263" t="n">
        <x:v>262</x:v>
      </x:c>
      <x:c r="B263" t="str">
        <x:f>IF(AND(C263='Калькулятор'!$B$6,'Калькулятор'!$D$14="Так",'Калькулятор'!$D$15="Так",'Калькулятор'!$D$21="Так"),"Активна","")</x:f>
      </x:c>
      <x:c r="C263" t="n">
        <x:v>3</x:v>
      </x:c>
      <x:c r="D263" t="str">
        <x:v>2+3+9</x:v>
      </x:c>
      <x:c r="E263" s="66" t="str">
        <x:f>IF(B263="Активна",'Калькулятор'!$C$14*'Калькулятор'!$C$15*'Калькулятор'!$C$21,"")</x:f>
      </x:c>
      <x:c r="F263" s="68" t="n">
        <x:f>IF(B263="Активна",'Калькулятор'!$B$9,0)</x:f>
        <x:v>0</x:v>
      </x:c>
      <x:c r="G263" t="str">
        <x:f>IF(B263&lt;&gt;"Активна","",IF(AND('Калькулятор'!$E$14="Виграш",'Калькулятор'!$E$15="Виграш",'Калькулятор'!$E$21="Виграш"),"Виграш",IF(AND('Калькулятор'!$E$14&lt;&gt;"Програш",'Калькулятор'!$E$15&lt;&gt;"Програш",'Калькулятор'!$E$21&lt;&gt;"Програш"),"Очікується","Програш")))</x:f>
      </x:c>
      <x:c r="H263" s="68" t="n">
        <x:f>IF(B263="Активна",F263*E263,0)</x:f>
        <x:v>0</x:v>
      </x:c>
      <x:c r="I263" s="68" t="n">
        <x:f>IF(AND(B263="Активна",G263&lt;&gt;"Програш"),F263*E263,0)</x:f>
        <x:v>0</x:v>
      </x:c>
      <x:c r="J263" s="68" t="n">
        <x:f>IF(AND(B263="Активна",G263="Виграш"),F263*E263,0)</x:f>
        <x:v>0</x:v>
      </x:c>
    </x:row>
    <x:row r="264">
      <x:c r="A264" t="n">
        <x:v>263</x:v>
      </x:c>
      <x:c r="B264" t="str">
        <x:f>IF(AND(C264='Калькулятор'!$B$6,'Калькулятор'!$D$13="Так",'Калькулятор'!$D$14="Так",'Калькулятор'!$D$15="Так",'Калькулятор'!$D$21="Так"),"Активна","")</x:f>
      </x:c>
      <x:c r="C264" t="n">
        <x:v>4</x:v>
      </x:c>
      <x:c r="D264" t="str">
        <x:v>1+2+3+9</x:v>
      </x:c>
      <x:c r="E264" s="66" t="str">
        <x:f>IF(B264="Активна",'Калькулятор'!$C$13*'Калькулятор'!$C$14*'Калькулятор'!$C$15*'Калькулятор'!$C$21,"")</x:f>
      </x:c>
      <x:c r="F264" s="68" t="n">
        <x:f>IF(B264="Активна",'Калькулятор'!$B$9,0)</x:f>
        <x:v>0</x:v>
      </x:c>
      <x:c r="G264" t="str">
        <x:f>IF(B264&lt;&gt;"Активна","",IF(AND('Калькулятор'!$E$13="Виграш",'Калькулятор'!$E$14="Виграш",'Калькулятор'!$E$15="Виграш",'Калькулятор'!$E$21="Виграш"),"Виграш",IF(AND('Калькулятор'!$E$13&lt;&gt;"Програш",'Калькулятор'!$E$14&lt;&gt;"Програш",'Калькулятор'!$E$15&lt;&gt;"Програш",'Калькулятор'!$E$21&lt;&gt;"Програш"),"Очікується","Програш")))</x:f>
      </x:c>
      <x:c r="H264" s="68" t="n">
        <x:f>IF(B264="Активна",F264*E264,0)</x:f>
        <x:v>0</x:v>
      </x:c>
      <x:c r="I264" s="68" t="n">
        <x:f>IF(AND(B264="Активна",G264&lt;&gt;"Програш"),F264*E264,0)</x:f>
        <x:v>0</x:v>
      </x:c>
      <x:c r="J264" s="68" t="n">
        <x:f>IF(AND(B264="Активна",G264="Виграш"),F264*E264,0)</x:f>
        <x:v>0</x:v>
      </x:c>
    </x:row>
    <x:row r="265">
      <x:c r="A265" t="n">
        <x:v>264</x:v>
      </x:c>
      <x:c r="B265" t="str">
        <x:f>IF(AND(C265='Калькулятор'!$B$6,'Калькулятор'!$D$16="Так",'Калькулятор'!$D$21="Так"),"Активна","")</x:f>
        <x:v>Активна</x:v>
      </x:c>
      <x:c r="C265" t="n">
        <x:v>2</x:v>
      </x:c>
      <x:c r="D265" t="str">
        <x:v>4+9</x:v>
      </x:c>
      <x:c r="E265" s="66" t="n">
        <x:f>IF(B265="Активна",'Калькулятор'!$C$16*'Калькулятор'!$C$21,"")</x:f>
        <x:v>2.25</x:v>
      </x:c>
      <x:c r="F265" s="68" t="n">
        <x:f>IF(B265="Активна",'Калькулятор'!$B$9,0)</x:f>
        <x:v>4</x:v>
      </x:c>
      <x:c r="G265" t="str">
        <x:f>IF(B265&lt;&gt;"Активна","",IF(AND('Калькулятор'!$E$16="Виграш",'Калькулятор'!$E$21="Виграш"),"Виграш",IF(AND('Калькулятор'!$E$16&lt;&gt;"Програш",'Калькулятор'!$E$21&lt;&gt;"Програш"),"Очікується","Програш")))</x:f>
        <x:v>Очікується</x:v>
      </x:c>
      <x:c r="H265" s="68" t="n">
        <x:f>IF(B265="Активна",F265*E265,0)</x:f>
        <x:v>9</x:v>
      </x:c>
      <x:c r="I265" s="68" t="n">
        <x:f>IF(AND(B265="Активна",G265&lt;&gt;"Програш"),F265*E265,0)</x:f>
        <x:v>9</x:v>
      </x:c>
      <x:c r="J265" s="68" t="n">
        <x:f>IF(AND(B265="Активна",G265="Виграш"),F265*E265,0)</x:f>
        <x:v>0</x:v>
      </x:c>
    </x:row>
    <x:row r="266">
      <x:c r="A266" t="n">
        <x:v>265</x:v>
      </x:c>
      <x:c r="B266" t="str">
        <x:f>IF(AND(C266='Калькулятор'!$B$6,'Калькулятор'!$D$13="Так",'Калькулятор'!$D$16="Так",'Калькулятор'!$D$21="Так"),"Активна","")</x:f>
      </x:c>
      <x:c r="C266" t="n">
        <x:v>3</x:v>
      </x:c>
      <x:c r="D266" t="str">
        <x:v>1+4+9</x:v>
      </x:c>
      <x:c r="E266" s="66" t="str">
        <x:f>IF(B266="Активна",'Калькулятор'!$C$13*'Калькулятор'!$C$16*'Калькулятор'!$C$21,"")</x:f>
      </x:c>
      <x:c r="F266" s="68" t="n">
        <x:f>IF(B266="Активна",'Калькулятор'!$B$9,0)</x:f>
        <x:v>0</x:v>
      </x:c>
      <x:c r="G266" t="str">
        <x:f>IF(B266&lt;&gt;"Активна","",IF(AND('Калькулятор'!$E$13="Виграш",'Калькулятор'!$E$16="Виграш",'Калькулятор'!$E$21="Виграш"),"Виграш",IF(AND('Калькулятор'!$E$13&lt;&gt;"Програш",'Калькулятор'!$E$16&lt;&gt;"Програш",'Калькулятор'!$E$21&lt;&gt;"Програш"),"Очікується","Програш")))</x:f>
      </x:c>
      <x:c r="H266" s="68" t="n">
        <x:f>IF(B266="Активна",F266*E266,0)</x:f>
        <x:v>0</x:v>
      </x:c>
      <x:c r="I266" s="68" t="n">
        <x:f>IF(AND(B266="Активна",G266&lt;&gt;"Програш"),F266*E266,0)</x:f>
        <x:v>0</x:v>
      </x:c>
      <x:c r="J266" s="68" t="n">
        <x:f>IF(AND(B266="Активна",G266="Виграш"),F266*E266,0)</x:f>
        <x:v>0</x:v>
      </x:c>
    </x:row>
    <x:row r="267">
      <x:c r="A267" t="n">
        <x:v>266</x:v>
      </x:c>
      <x:c r="B267" t="str">
        <x:f>IF(AND(C267='Калькулятор'!$B$6,'Калькулятор'!$D$14="Так",'Калькулятор'!$D$16="Так",'Калькулятор'!$D$21="Так"),"Активна","")</x:f>
      </x:c>
      <x:c r="C267" t="n">
        <x:v>3</x:v>
      </x:c>
      <x:c r="D267" t="str">
        <x:v>2+4+9</x:v>
      </x:c>
      <x:c r="E267" s="66" t="str">
        <x:f>IF(B267="Активна",'Калькулятор'!$C$14*'Калькулятор'!$C$16*'Калькулятор'!$C$21,"")</x:f>
      </x:c>
      <x:c r="F267" s="68" t="n">
        <x:f>IF(B267="Активна",'Калькулятор'!$B$9,0)</x:f>
        <x:v>0</x:v>
      </x:c>
      <x:c r="G267" t="str">
        <x:f>IF(B267&lt;&gt;"Активна","",IF(AND('Калькулятор'!$E$14="Виграш",'Калькулятор'!$E$16="Виграш",'Калькулятор'!$E$21="Виграш"),"Виграш",IF(AND('Калькулятор'!$E$14&lt;&gt;"Програш",'Калькулятор'!$E$16&lt;&gt;"Програш",'Калькулятор'!$E$21&lt;&gt;"Програш"),"Очікується","Програш")))</x:f>
      </x:c>
      <x:c r="H267" s="68" t="n">
        <x:f>IF(B267="Активна",F267*E267,0)</x:f>
        <x:v>0</x:v>
      </x:c>
      <x:c r="I267" s="68" t="n">
        <x:f>IF(AND(B267="Активна",G267&lt;&gt;"Програш"),F267*E267,0)</x:f>
        <x:v>0</x:v>
      </x:c>
      <x:c r="J267" s="68" t="n">
        <x:f>IF(AND(B267="Активна",G267="Виграш"),F267*E267,0)</x:f>
        <x:v>0</x:v>
      </x:c>
    </x:row>
    <x:row r="268">
      <x:c r="A268" t="n">
        <x:v>267</x:v>
      </x:c>
      <x:c r="B268" t="str">
        <x:f>IF(AND(C268='Калькулятор'!$B$6,'Калькулятор'!$D$13="Так",'Калькулятор'!$D$14="Так",'Калькулятор'!$D$16="Так",'Калькулятор'!$D$21="Так"),"Активна","")</x:f>
      </x:c>
      <x:c r="C268" t="n">
        <x:v>4</x:v>
      </x:c>
      <x:c r="D268" t="str">
        <x:v>1+2+4+9</x:v>
      </x:c>
      <x:c r="E268" s="66" t="str">
        <x:f>IF(B268="Активна",'Калькулятор'!$C$13*'Калькулятор'!$C$14*'Калькулятор'!$C$16*'Калькулятор'!$C$21,"")</x:f>
      </x:c>
      <x:c r="F268" s="68" t="n">
        <x:f>IF(B268="Активна",'Калькулятор'!$B$9,0)</x:f>
        <x:v>0</x:v>
      </x:c>
      <x:c r="G268" t="str">
        <x:f>IF(B268&lt;&gt;"Активна","",IF(AND('Калькулятор'!$E$13="Виграш",'Калькулятор'!$E$14="Виграш",'Калькулятор'!$E$16="Виграш",'Калькулятор'!$E$21="Виграш"),"Виграш",IF(AND('Калькулятор'!$E$13&lt;&gt;"Програш",'Калькулятор'!$E$14&lt;&gt;"Програш",'Калькулятор'!$E$16&lt;&gt;"Програш",'Калькулятор'!$E$21&lt;&gt;"Програш"),"Очікується","Програш")))</x:f>
      </x:c>
      <x:c r="H268" s="68" t="n">
        <x:f>IF(B268="Активна",F268*E268,0)</x:f>
        <x:v>0</x:v>
      </x:c>
      <x:c r="I268" s="68" t="n">
        <x:f>IF(AND(B268="Активна",G268&lt;&gt;"Програш"),F268*E268,0)</x:f>
        <x:v>0</x:v>
      </x:c>
      <x:c r="J268" s="68" t="n">
        <x:f>IF(AND(B268="Активна",G268="Виграш"),F268*E268,0)</x:f>
        <x:v>0</x:v>
      </x:c>
    </x:row>
    <x:row r="269">
      <x:c r="A269" t="n">
        <x:v>268</x:v>
      </x:c>
      <x:c r="B269" t="str">
        <x:f>IF(AND(C269='Калькулятор'!$B$6,'Калькулятор'!$D$15="Так",'Калькулятор'!$D$16="Так",'Калькулятор'!$D$21="Так"),"Активна","")</x:f>
      </x:c>
      <x:c r="C269" t="n">
        <x:v>3</x:v>
      </x:c>
      <x:c r="D269" t="str">
        <x:v>3+4+9</x:v>
      </x:c>
      <x:c r="E269" s="66" t="str">
        <x:f>IF(B269="Активна",'Калькулятор'!$C$15*'Калькулятор'!$C$16*'Калькулятор'!$C$21,"")</x:f>
      </x:c>
      <x:c r="F269" s="68" t="n">
        <x:f>IF(B269="Активна",'Калькулятор'!$B$9,0)</x:f>
        <x:v>0</x:v>
      </x:c>
      <x:c r="G269" t="str">
        <x:f>IF(B269&lt;&gt;"Активна","",IF(AND('Калькулятор'!$E$15="Виграш",'Калькулятор'!$E$16="Виграш",'Калькулятор'!$E$21="Виграш"),"Виграш",IF(AND('Калькулятор'!$E$15&lt;&gt;"Програш",'Калькулятор'!$E$16&lt;&gt;"Програш",'Калькулятор'!$E$21&lt;&gt;"Програш"),"Очікується","Програш")))</x:f>
      </x:c>
      <x:c r="H269" s="68" t="n">
        <x:f>IF(B269="Активна",F269*E269,0)</x:f>
        <x:v>0</x:v>
      </x:c>
      <x:c r="I269" s="68" t="n">
        <x:f>IF(AND(B269="Активна",G269&lt;&gt;"Програш"),F269*E269,0)</x:f>
        <x:v>0</x:v>
      </x:c>
      <x:c r="J269" s="68" t="n">
        <x:f>IF(AND(B269="Активна",G269="Виграш"),F269*E269,0)</x:f>
        <x:v>0</x:v>
      </x:c>
    </x:row>
    <x:row r="270">
      <x:c r="A270" t="n">
        <x:v>269</x:v>
      </x:c>
      <x:c r="B270" t="str">
        <x:f>IF(AND(C270='Калькулятор'!$B$6,'Калькулятор'!$D$13="Так",'Калькулятор'!$D$15="Так",'Калькулятор'!$D$16="Так",'Калькулятор'!$D$21="Так"),"Активна","")</x:f>
      </x:c>
      <x:c r="C270" t="n">
        <x:v>4</x:v>
      </x:c>
      <x:c r="D270" t="str">
        <x:v>1+3+4+9</x:v>
      </x:c>
      <x:c r="E270" s="66" t="str">
        <x:f>IF(B270="Активна",'Калькулятор'!$C$13*'Калькулятор'!$C$15*'Калькулятор'!$C$16*'Калькулятор'!$C$21,"")</x:f>
      </x:c>
      <x:c r="F270" s="68" t="n">
        <x:f>IF(B270="Активна",'Калькулятор'!$B$9,0)</x:f>
        <x:v>0</x:v>
      </x:c>
      <x:c r="G270" t="str">
        <x:f>IF(B270&lt;&gt;"Активна","",IF(AND('Калькулятор'!$E$13="Виграш",'Калькулятор'!$E$15="Виграш",'Калькулятор'!$E$16="Виграш",'Калькулятор'!$E$21="Виграш"),"Виграш",IF(AND('Калькулятор'!$E$13&lt;&gt;"Програш",'Калькулятор'!$E$15&lt;&gt;"Програш",'Калькулятор'!$E$16&lt;&gt;"Програш",'Калькулятор'!$E$21&lt;&gt;"Програш"),"Очікується","Програш")))</x:f>
      </x:c>
      <x:c r="H270" s="68" t="n">
        <x:f>IF(B270="Активна",F270*E270,0)</x:f>
        <x:v>0</x:v>
      </x:c>
      <x:c r="I270" s="68" t="n">
        <x:f>IF(AND(B270="Активна",G270&lt;&gt;"Програш"),F270*E270,0)</x:f>
        <x:v>0</x:v>
      </x:c>
      <x:c r="J270" s="68" t="n">
        <x:f>IF(AND(B270="Активна",G270="Виграш"),F270*E270,0)</x:f>
        <x:v>0</x:v>
      </x:c>
    </x:row>
    <x:row r="271">
      <x:c r="A271" t="n">
        <x:v>270</x:v>
      </x:c>
      <x:c r="B271" t="str">
        <x:f>IF(AND(C271='Калькулятор'!$B$6,'Калькулятор'!$D$14="Так",'Калькулятор'!$D$15="Так",'Калькулятор'!$D$16="Так",'Калькулятор'!$D$21="Так"),"Активна","")</x:f>
      </x:c>
      <x:c r="C271" t="n">
        <x:v>4</x:v>
      </x:c>
      <x:c r="D271" t="str">
        <x:v>2+3+4+9</x:v>
      </x:c>
      <x:c r="E271" s="66" t="str">
        <x:f>IF(B271="Активна",'Калькулятор'!$C$14*'Калькулятор'!$C$15*'Калькулятор'!$C$16*'Калькулятор'!$C$21,"")</x:f>
      </x:c>
      <x:c r="F271" s="68" t="n">
        <x:f>IF(B271="Активна",'Калькулятор'!$B$9,0)</x:f>
        <x:v>0</x:v>
      </x:c>
      <x:c r="G271" t="str">
        <x:f>IF(B271&lt;&gt;"Активна","",IF(AND('Калькулятор'!$E$14="Виграш",'Калькулятор'!$E$15="Виграш",'Калькулятор'!$E$16="Виграш",'Калькулятор'!$E$21="Виграш"),"Виграш",IF(AND('Калькулятор'!$E$14&lt;&gt;"Програш",'Калькулятор'!$E$15&lt;&gt;"Програш",'Калькулятор'!$E$16&lt;&gt;"Програш",'Калькулятор'!$E$21&lt;&gt;"Програш"),"Очікується","Програш")))</x:f>
      </x:c>
      <x:c r="H271" s="68" t="n">
        <x:f>IF(B271="Активна",F271*E271,0)</x:f>
        <x:v>0</x:v>
      </x:c>
      <x:c r="I271" s="68" t="n">
        <x:f>IF(AND(B271="Активна",G271&lt;&gt;"Програш"),F271*E271,0)</x:f>
        <x:v>0</x:v>
      </x:c>
      <x:c r="J271" s="68" t="n">
        <x:f>IF(AND(B271="Активна",G271="Виграш"),F271*E271,0)</x:f>
        <x:v>0</x:v>
      </x:c>
    </x:row>
    <x:row r="272">
      <x:c r="A272" t="n">
        <x:v>271</x:v>
      </x:c>
      <x:c r="B272" t="str">
        <x:f>IF(AND(C272='Калькулятор'!$B$6,'Калькулятор'!$D$13="Так",'Калькулятор'!$D$14="Так",'Калькулятор'!$D$15="Так",'Калькулятор'!$D$16="Так",'Калькулятор'!$D$21="Так"),"Активна","")</x:f>
      </x:c>
      <x:c r="C272" t="n">
        <x:v>5</x:v>
      </x:c>
      <x:c r="D272" t="str">
        <x:v>1+2+3+4+9</x:v>
      </x:c>
      <x:c r="E272" s="66" t="str">
        <x:f>IF(B272="Активна",'Калькулятор'!$C$13*'Калькулятор'!$C$14*'Калькулятор'!$C$15*'Калькулятор'!$C$16*'Калькулятор'!$C$21,"")</x:f>
      </x:c>
      <x:c r="F272" s="68" t="n">
        <x:f>IF(B272="Активна",'Калькулятор'!$B$9,0)</x:f>
        <x:v>0</x:v>
      </x:c>
      <x:c r="G272" t="str">
        <x:f>IF(B272&lt;&gt;"Активна","",IF(AND('Калькулятор'!$E$13="Виграш",'Калькулятор'!$E$14="Виграш",'Калькулятор'!$E$15="Виграш",'Калькулятор'!$E$16="Виграш",'Калькулятор'!$E$21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$21&lt;&gt;"Програш"),"Очікується","Програш")))</x:f>
      </x:c>
      <x:c r="H272" s="68" t="n">
        <x:f>IF(B272="Активна",F272*E272,0)</x:f>
        <x:v>0</x:v>
      </x:c>
      <x:c r="I272" s="68" t="n">
        <x:f>IF(AND(B272="Активна",G272&lt;&gt;"Програш"),F272*E272,0)</x:f>
        <x:v>0</x:v>
      </x:c>
      <x:c r="J272" s="68" t="n">
        <x:f>IF(AND(B272="Активна",G272="Виграш"),F272*E272,0)</x:f>
        <x:v>0</x:v>
      </x:c>
    </x:row>
    <x:row r="273">
      <x:c r="A273" t="n">
        <x:v>272</x:v>
      </x:c>
      <x:c r="B273" t="str">
        <x:f>IF(AND(C273='Калькулятор'!$B$6,'Калькулятор'!$D$17="Так",'Калькулятор'!$D$21="Так"),"Активна","")</x:f>
        <x:v>Активна</x:v>
      </x:c>
      <x:c r="C273" t="n">
        <x:v>2</x:v>
      </x:c>
      <x:c r="D273" t="str">
        <x:v>5+9</x:v>
      </x:c>
      <x:c r="E273" s="66" t="n">
        <x:f>IF(B273="Активна",'Калькулятор'!$C$17*'Калькулятор'!$C$21,"")</x:f>
        <x:v>2.25</x:v>
      </x:c>
      <x:c r="F273" s="68" t="n">
        <x:f>IF(B273="Активна",'Калькулятор'!$B$9,0)</x:f>
        <x:v>4</x:v>
      </x:c>
      <x:c r="G273" t="str">
        <x:f>IF(B273&lt;&gt;"Активна","",IF(AND('Калькулятор'!$E$17="Виграш",'Калькулятор'!$E$21="Виграш"),"Виграш",IF(AND('Калькулятор'!$E$17&lt;&gt;"Програш",'Калькулятор'!$E$21&lt;&gt;"Програш"),"Очікується","Програш")))</x:f>
        <x:v>Очікується</x:v>
      </x:c>
      <x:c r="H273" s="68" t="n">
        <x:f>IF(B273="Активна",F273*E273,0)</x:f>
        <x:v>9</x:v>
      </x:c>
      <x:c r="I273" s="68" t="n">
        <x:f>IF(AND(B273="Активна",G273&lt;&gt;"Програш"),F273*E273,0)</x:f>
        <x:v>9</x:v>
      </x:c>
      <x:c r="J273" s="68" t="n">
        <x:f>IF(AND(B273="Активна",G273="Виграш"),F273*E273,0)</x:f>
        <x:v>0</x:v>
      </x:c>
    </x:row>
    <x:row r="274">
      <x:c r="A274" t="n">
        <x:v>273</x:v>
      </x:c>
      <x:c r="B274" t="str">
        <x:f>IF(AND(C274='Калькулятор'!$B$6,'Калькулятор'!$D$13="Так",'Калькулятор'!$D$17="Так",'Калькулятор'!$D$21="Так"),"Активна","")</x:f>
      </x:c>
      <x:c r="C274" t="n">
        <x:v>3</x:v>
      </x:c>
      <x:c r="D274" t="str">
        <x:v>1+5+9</x:v>
      </x:c>
      <x:c r="E274" s="66" t="str">
        <x:f>IF(B274="Активна",'Калькулятор'!$C$13*'Калькулятор'!$C$17*'Калькулятор'!$C$21,"")</x:f>
      </x:c>
      <x:c r="F274" s="68" t="n">
        <x:f>IF(B274="Активна",'Калькулятор'!$B$9,0)</x:f>
        <x:v>0</x:v>
      </x:c>
      <x:c r="G274" t="str">
        <x:f>IF(B274&lt;&gt;"Активна","",IF(AND('Калькулятор'!$E$13="Виграш",'Калькулятор'!$E$17="Виграш",'Калькулятор'!$E$21="Виграш"),"Виграш",IF(AND('Калькулятор'!$E$13&lt;&gt;"Програш",'Калькулятор'!$E$17&lt;&gt;"Програш",'Калькулятор'!$E$21&lt;&gt;"Програш"),"Очікується","Програш")))</x:f>
      </x:c>
      <x:c r="H274" s="68" t="n">
        <x:f>IF(B274="Активна",F274*E274,0)</x:f>
        <x:v>0</x:v>
      </x:c>
      <x:c r="I274" s="68" t="n">
        <x:f>IF(AND(B274="Активна",G274&lt;&gt;"Програш"),F274*E274,0)</x:f>
        <x:v>0</x:v>
      </x:c>
      <x:c r="J274" s="68" t="n">
        <x:f>IF(AND(B274="Активна",G274="Виграш"),F274*E274,0)</x:f>
        <x:v>0</x:v>
      </x:c>
    </x:row>
    <x:row r="275">
      <x:c r="A275" t="n">
        <x:v>274</x:v>
      </x:c>
      <x:c r="B275" t="str">
        <x:f>IF(AND(C275='Калькулятор'!$B$6,'Калькулятор'!$D$14="Так",'Калькулятор'!$D$17="Так",'Калькулятор'!$D$21="Так"),"Активна","")</x:f>
      </x:c>
      <x:c r="C275" t="n">
        <x:v>3</x:v>
      </x:c>
      <x:c r="D275" t="str">
        <x:v>2+5+9</x:v>
      </x:c>
      <x:c r="E275" s="66" t="str">
        <x:f>IF(B275="Активна",'Калькулятор'!$C$14*'Калькулятор'!$C$17*'Калькулятор'!$C$21,"")</x:f>
      </x:c>
      <x:c r="F275" s="68" t="n">
        <x:f>IF(B275="Активна",'Калькулятор'!$B$9,0)</x:f>
        <x:v>0</x:v>
      </x:c>
      <x:c r="G275" t="str">
        <x:f>IF(B275&lt;&gt;"Активна","",IF(AND('Калькулятор'!$E$14="Виграш",'Калькулятор'!$E$17="Виграш",'Калькулятор'!$E$21="Виграш"),"Виграш",IF(AND('Калькулятор'!$E$14&lt;&gt;"Програш",'Калькулятор'!$E$17&lt;&gt;"Програш",'Калькулятор'!$E$21&lt;&gt;"Програш"),"Очікується","Програш")))</x:f>
      </x:c>
      <x:c r="H275" s="68" t="n">
        <x:f>IF(B275="Активна",F275*E275,0)</x:f>
        <x:v>0</x:v>
      </x:c>
      <x:c r="I275" s="68" t="n">
        <x:f>IF(AND(B275="Активна",G275&lt;&gt;"Програш"),F275*E275,0)</x:f>
        <x:v>0</x:v>
      </x:c>
      <x:c r="J275" s="68" t="n">
        <x:f>IF(AND(B275="Активна",G275="Виграш"),F275*E275,0)</x:f>
        <x:v>0</x:v>
      </x:c>
    </x:row>
    <x:row r="276">
      <x:c r="A276" t="n">
        <x:v>275</x:v>
      </x:c>
      <x:c r="B276" t="str">
        <x:f>IF(AND(C276='Калькулятор'!$B$6,'Калькулятор'!$D$13="Так",'Калькулятор'!$D$14="Так",'Калькулятор'!$D$17="Так",'Калькулятор'!$D$21="Так"),"Активна","")</x:f>
      </x:c>
      <x:c r="C276" t="n">
        <x:v>4</x:v>
      </x:c>
      <x:c r="D276" t="str">
        <x:v>1+2+5+9</x:v>
      </x:c>
      <x:c r="E276" s="66" t="str">
        <x:f>IF(B276="Активна",'Калькулятор'!$C$13*'Калькулятор'!$C$14*'Калькулятор'!$C$17*'Калькулятор'!$C$21,"")</x:f>
      </x:c>
      <x:c r="F276" s="68" t="n">
        <x:f>IF(B276="Активна",'Калькулятор'!$B$9,0)</x:f>
        <x:v>0</x:v>
      </x:c>
      <x:c r="G276" t="str">
        <x:f>IF(B276&lt;&gt;"Активна","",IF(AND('Калькулятор'!$E$13="Виграш",'Калькулятор'!$E$14="Виграш",'Калькулятор'!$E$17="Виграш",'Калькулятор'!$E$21="Виграш"),"Виграш",IF(AND('Калькулятор'!$E$13&lt;&gt;"Програш",'Калькулятор'!$E$14&lt;&gt;"Програш",'Калькулятор'!$E$17&lt;&gt;"Програш",'Калькулятор'!$E$21&lt;&gt;"Програш"),"Очікується","Програш")))</x:f>
      </x:c>
      <x:c r="H276" s="68" t="n">
        <x:f>IF(B276="Активна",F276*E276,0)</x:f>
        <x:v>0</x:v>
      </x:c>
      <x:c r="I276" s="68" t="n">
        <x:f>IF(AND(B276="Активна",G276&lt;&gt;"Програш"),F276*E276,0)</x:f>
        <x:v>0</x:v>
      </x:c>
      <x:c r="J276" s="68" t="n">
        <x:f>IF(AND(B276="Активна",G276="Виграш"),F276*E276,0)</x:f>
        <x:v>0</x:v>
      </x:c>
    </x:row>
    <x:row r="277">
      <x:c r="A277" t="n">
        <x:v>276</x:v>
      </x:c>
      <x:c r="B277" t="str">
        <x:f>IF(AND(C277='Калькулятор'!$B$6,'Калькулятор'!$D$15="Так",'Калькулятор'!$D$17="Так",'Калькулятор'!$D$21="Так"),"Активна","")</x:f>
      </x:c>
      <x:c r="C277" t="n">
        <x:v>3</x:v>
      </x:c>
      <x:c r="D277" t="str">
        <x:v>3+5+9</x:v>
      </x:c>
      <x:c r="E277" s="66" t="str">
        <x:f>IF(B277="Активна",'Калькулятор'!$C$15*'Калькулятор'!$C$17*'Калькулятор'!$C$21,"")</x:f>
      </x:c>
      <x:c r="F277" s="68" t="n">
        <x:f>IF(B277="Активна",'Калькулятор'!$B$9,0)</x:f>
        <x:v>0</x:v>
      </x:c>
      <x:c r="G277" t="str">
        <x:f>IF(B277&lt;&gt;"Активна","",IF(AND('Калькулятор'!$E$15="Виграш",'Калькулятор'!$E$17="Виграш",'Калькулятор'!$E$21="Виграш"),"Виграш",IF(AND('Калькулятор'!$E$15&lt;&gt;"Програш",'Калькулятор'!$E$17&lt;&gt;"Програш",'Калькулятор'!$E$21&lt;&gt;"Програш"),"Очікується","Програш")))</x:f>
      </x:c>
      <x:c r="H277" s="68" t="n">
        <x:f>IF(B277="Активна",F277*E277,0)</x:f>
        <x:v>0</x:v>
      </x:c>
      <x:c r="I277" s="68" t="n">
        <x:f>IF(AND(B277="Активна",G277&lt;&gt;"Програш"),F277*E277,0)</x:f>
        <x:v>0</x:v>
      </x:c>
      <x:c r="J277" s="68" t="n">
        <x:f>IF(AND(B277="Активна",G277="Виграш"),F277*E277,0)</x:f>
        <x:v>0</x:v>
      </x:c>
    </x:row>
    <x:row r="278">
      <x:c r="A278" t="n">
        <x:v>277</x:v>
      </x:c>
      <x:c r="B278" t="str">
        <x:f>IF(AND(C278='Калькулятор'!$B$6,'Калькулятор'!$D$13="Так",'Калькулятор'!$D$15="Так",'Калькулятор'!$D$17="Так",'Калькулятор'!$D$21="Так"),"Активна","")</x:f>
      </x:c>
      <x:c r="C278" t="n">
        <x:v>4</x:v>
      </x:c>
      <x:c r="D278" t="str">
        <x:v>1+3+5+9</x:v>
      </x:c>
      <x:c r="E278" s="66" t="str">
        <x:f>IF(B278="Активна",'Калькулятор'!$C$13*'Калькулятор'!$C$15*'Калькулятор'!$C$17*'Калькулятор'!$C$21,"")</x:f>
      </x:c>
      <x:c r="F278" s="68" t="n">
        <x:f>IF(B278="Активна",'Калькулятор'!$B$9,0)</x:f>
        <x:v>0</x:v>
      </x:c>
      <x:c r="G278" t="str">
        <x:f>IF(B278&lt;&gt;"Активна","",IF(AND('Калькулятор'!$E$13="Виграш",'Калькулятор'!$E$15="Виграш",'Калькулятор'!$E$17="Виграш",'Калькулятор'!$E$21="Виграш"),"Виграш",IF(AND('Калькулятор'!$E$13&lt;&gt;"Програш",'Калькулятор'!$E$15&lt;&gt;"Програш",'Калькулятор'!$E$17&lt;&gt;"Програш",'Калькулятор'!$E$21&lt;&gt;"Програш"),"Очікується","Програш")))</x:f>
      </x:c>
      <x:c r="H278" s="68" t="n">
        <x:f>IF(B278="Активна",F278*E278,0)</x:f>
        <x:v>0</x:v>
      </x:c>
      <x:c r="I278" s="68" t="n">
        <x:f>IF(AND(B278="Активна",G278&lt;&gt;"Програш"),F278*E278,0)</x:f>
        <x:v>0</x:v>
      </x:c>
      <x:c r="J278" s="68" t="n">
        <x:f>IF(AND(B278="Активна",G278="Виграш"),F278*E278,0)</x:f>
        <x:v>0</x:v>
      </x:c>
    </x:row>
    <x:row r="279">
      <x:c r="A279" t="n">
        <x:v>278</x:v>
      </x:c>
      <x:c r="B279" t="str">
        <x:f>IF(AND(C279='Калькулятор'!$B$6,'Калькулятор'!$D$14="Так",'Калькулятор'!$D$15="Так",'Калькулятор'!$D$17="Так",'Калькулятор'!$D$21="Так"),"Активна","")</x:f>
      </x:c>
      <x:c r="C279" t="n">
        <x:v>4</x:v>
      </x:c>
      <x:c r="D279" t="str">
        <x:v>2+3+5+9</x:v>
      </x:c>
      <x:c r="E279" s="66" t="str">
        <x:f>IF(B279="Активна",'Калькулятор'!$C$14*'Калькулятор'!$C$15*'Калькулятор'!$C$17*'Калькулятор'!$C$21,"")</x:f>
      </x:c>
      <x:c r="F279" s="68" t="n">
        <x:f>IF(B279="Активна",'Калькулятор'!$B$9,0)</x:f>
        <x:v>0</x:v>
      </x:c>
      <x:c r="G279" t="str">
        <x:f>IF(B279&lt;&gt;"Активна","",IF(AND('Калькулятор'!$E$14="Виграш",'Калькулятор'!$E$15="Виграш",'Калькулятор'!$E$17="Виграш",'Калькулятор'!$E$21="Виграш"),"Виграш",IF(AND('Калькулятор'!$E$14&lt;&gt;"Програш",'Калькулятор'!$E$15&lt;&gt;"Програш",'Калькулятор'!$E$17&lt;&gt;"Програш",'Калькулятор'!$E$21&lt;&gt;"Програш"),"Очікується","Програш")))</x:f>
      </x:c>
      <x:c r="H279" s="68" t="n">
        <x:f>IF(B279="Активна",F279*E279,0)</x:f>
        <x:v>0</x:v>
      </x:c>
      <x:c r="I279" s="68" t="n">
        <x:f>IF(AND(B279="Активна",G279&lt;&gt;"Програш"),F279*E279,0)</x:f>
        <x:v>0</x:v>
      </x:c>
      <x:c r="J279" s="68" t="n">
        <x:f>IF(AND(B279="Активна",G279="Виграш"),F279*E279,0)</x:f>
        <x:v>0</x:v>
      </x:c>
    </x:row>
    <x:row r="280">
      <x:c r="A280" t="n">
        <x:v>279</x:v>
      </x:c>
      <x:c r="B280" t="str">
        <x:f>IF(AND(C280='Калькулятор'!$B$6,'Калькулятор'!$D$13="Так",'Калькулятор'!$D$14="Так",'Калькулятор'!$D$15="Так",'Калькулятор'!$D$17="Так",'Калькулятор'!$D$21="Так"),"Активна","")</x:f>
      </x:c>
      <x:c r="C280" t="n">
        <x:v>5</x:v>
      </x:c>
      <x:c r="D280" t="str">
        <x:v>1+2+3+5+9</x:v>
      </x:c>
      <x:c r="E280" s="66" t="str">
        <x:f>IF(B280="Активна",'Калькулятор'!$C$13*'Калькулятор'!$C$14*'Калькулятор'!$C$15*'Калькулятор'!$C$17*'Калькулятор'!$C$21,"")</x:f>
      </x:c>
      <x:c r="F280" s="68" t="n">
        <x:f>IF(B280="Активна",'Калькулятор'!$B$9,0)</x:f>
        <x:v>0</x:v>
      </x:c>
      <x:c r="G280" t="str">
        <x:f>IF(B280&lt;&gt;"Активна","",IF(AND('Калькулятор'!$E$13="Виграш",'Калькулятор'!$E$14="Виграш",'Калькулятор'!$E$15="Виграш",'Калькулятор'!$E$17="Виграш",'Калькулятор'!$E$21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$21&lt;&gt;"Програш"),"Очікується","Програш")))</x:f>
      </x:c>
      <x:c r="H280" s="68" t="n">
        <x:f>IF(B280="Активна",F280*E280,0)</x:f>
        <x:v>0</x:v>
      </x:c>
      <x:c r="I280" s="68" t="n">
        <x:f>IF(AND(B280="Активна",G280&lt;&gt;"Програш"),F280*E280,0)</x:f>
        <x:v>0</x:v>
      </x:c>
      <x:c r="J280" s="68" t="n">
        <x:f>IF(AND(B280="Активна",G280="Виграш"),F280*E280,0)</x:f>
        <x:v>0</x:v>
      </x:c>
    </x:row>
    <x:row r="281">
      <x:c r="A281" t="n">
        <x:v>280</x:v>
      </x:c>
      <x:c r="B281" t="str">
        <x:f>IF(AND(C281='Калькулятор'!$B$6,'Калькулятор'!$D$16="Так",'Калькулятор'!$D$17="Так",'Калькулятор'!$D$21="Так"),"Активна","")</x:f>
      </x:c>
      <x:c r="C281" t="n">
        <x:v>3</x:v>
      </x:c>
      <x:c r="D281" t="str">
        <x:v>4+5+9</x:v>
      </x:c>
      <x:c r="E281" s="66" t="str">
        <x:f>IF(B281="Активна",'Калькулятор'!$C$16*'Калькулятор'!$C$17*'Калькулятор'!$C$21,"")</x:f>
      </x:c>
      <x:c r="F281" s="68" t="n">
        <x:f>IF(B281="Активна",'Калькулятор'!$B$9,0)</x:f>
        <x:v>0</x:v>
      </x:c>
      <x:c r="G281" t="str">
        <x:f>IF(B281&lt;&gt;"Активна","",IF(AND('Калькулятор'!$E$16="Виграш",'Калькулятор'!$E$17="Виграш",'Калькулятор'!$E$21="Виграш"),"Виграш",IF(AND('Калькулятор'!$E$16&lt;&gt;"Програш",'Калькулятор'!$E$17&lt;&gt;"Програш",'Калькулятор'!$E$21&lt;&gt;"Програш"),"Очікується","Програш")))</x:f>
      </x:c>
      <x:c r="H281" s="68" t="n">
        <x:f>IF(B281="Активна",F281*E281,0)</x:f>
        <x:v>0</x:v>
      </x:c>
      <x:c r="I281" s="68" t="n">
        <x:f>IF(AND(B281="Активна",G281&lt;&gt;"Програш"),F281*E281,0)</x:f>
        <x:v>0</x:v>
      </x:c>
      <x:c r="J281" s="68" t="n">
        <x:f>IF(AND(B281="Активна",G281="Виграш"),F281*E281,0)</x:f>
        <x:v>0</x:v>
      </x:c>
    </x:row>
    <x:row r="282">
      <x:c r="A282" t="n">
        <x:v>281</x:v>
      </x:c>
      <x:c r="B282" t="str">
        <x:f>IF(AND(C282='Калькулятор'!$B$6,'Калькулятор'!$D$13="Так",'Калькулятор'!$D$16="Так",'Калькулятор'!$D$17="Так",'Калькулятор'!$D$21="Так"),"Активна","")</x:f>
      </x:c>
      <x:c r="C282" t="n">
        <x:v>4</x:v>
      </x:c>
      <x:c r="D282" t="str">
        <x:v>1+4+5+9</x:v>
      </x:c>
      <x:c r="E282" s="66" t="str">
        <x:f>IF(B282="Активна",'Калькулятор'!$C$13*'Калькулятор'!$C$16*'Калькулятор'!$C$17*'Калькулятор'!$C$21,"")</x:f>
      </x:c>
      <x:c r="F282" s="68" t="n">
        <x:f>IF(B282="Активна",'Калькулятор'!$B$9,0)</x:f>
        <x:v>0</x:v>
      </x:c>
      <x:c r="G282" t="str">
        <x:f>IF(B282&lt;&gt;"Активна","",IF(AND('Калькулятор'!$E$13="Виграш",'Калькулятор'!$E$16="Виграш",'Калькулятор'!$E$17="Виграш",'Калькулятор'!$E$21="Виграш"),"Виграш",IF(AND('Калькулятор'!$E$13&lt;&gt;"Програш",'Калькулятор'!$E$16&lt;&gt;"Програш",'Калькулятор'!$E$17&lt;&gt;"Програш",'Калькулятор'!$E$21&lt;&gt;"Програш"),"Очікується","Програш")))</x:f>
      </x:c>
      <x:c r="H282" s="68" t="n">
        <x:f>IF(B282="Активна",F282*E282,0)</x:f>
        <x:v>0</x:v>
      </x:c>
      <x:c r="I282" s="68" t="n">
        <x:f>IF(AND(B282="Активна",G282&lt;&gt;"Програш"),F282*E282,0)</x:f>
        <x:v>0</x:v>
      </x:c>
      <x:c r="J282" s="68" t="n">
        <x:f>IF(AND(B282="Активна",G282="Виграш"),F282*E282,0)</x:f>
        <x:v>0</x:v>
      </x:c>
    </x:row>
    <x:row r="283">
      <x:c r="A283" t="n">
        <x:v>282</x:v>
      </x:c>
      <x:c r="B283" t="str">
        <x:f>IF(AND(C283='Калькулятор'!$B$6,'Калькулятор'!$D$14="Так",'Калькулятор'!$D$16="Так",'Калькулятор'!$D$17="Так",'Калькулятор'!$D$21="Так"),"Активна","")</x:f>
      </x:c>
      <x:c r="C283" t="n">
        <x:v>4</x:v>
      </x:c>
      <x:c r="D283" t="str">
        <x:v>2+4+5+9</x:v>
      </x:c>
      <x:c r="E283" s="66" t="str">
        <x:f>IF(B283="Активна",'Калькулятор'!$C$14*'Калькулятор'!$C$16*'Калькулятор'!$C$17*'Калькулятор'!$C$21,"")</x:f>
      </x:c>
      <x:c r="F283" s="68" t="n">
        <x:f>IF(B283="Активна",'Калькулятор'!$B$9,0)</x:f>
        <x:v>0</x:v>
      </x:c>
      <x:c r="G283" t="str">
        <x:f>IF(B283&lt;&gt;"Активна","",IF(AND('Калькулятор'!$E$14="Виграш",'Калькулятор'!$E$16="Виграш",'Калькулятор'!$E$17="Виграш",'Калькулятор'!$E$21="Виграш"),"Виграш",IF(AND('Калькулятор'!$E$14&lt;&gt;"Програш",'Калькулятор'!$E$16&lt;&gt;"Програш",'Калькулятор'!$E$17&lt;&gt;"Програш",'Калькулятор'!$E$21&lt;&gt;"Програш"),"Очікується","Програш")))</x:f>
      </x:c>
      <x:c r="H283" s="68" t="n">
        <x:f>IF(B283="Активна",F283*E283,0)</x:f>
        <x:v>0</x:v>
      </x:c>
      <x:c r="I283" s="68" t="n">
        <x:f>IF(AND(B283="Активна",G283&lt;&gt;"Програш"),F283*E283,0)</x:f>
        <x:v>0</x:v>
      </x:c>
      <x:c r="J283" s="68" t="n">
        <x:f>IF(AND(B283="Активна",G283="Виграш"),F283*E283,0)</x:f>
        <x:v>0</x:v>
      </x:c>
    </x:row>
    <x:row r="284">
      <x:c r="A284" t="n">
        <x:v>283</x:v>
      </x:c>
      <x:c r="B284" t="str">
        <x:f>IF(AND(C284='Калькулятор'!$B$6,'Калькулятор'!$D$13="Так",'Калькулятор'!$D$14="Так",'Калькулятор'!$D$16="Так",'Калькулятор'!$D$17="Так",'Калькулятор'!$D$21="Так"),"Активна","")</x:f>
      </x:c>
      <x:c r="C284" t="n">
        <x:v>5</x:v>
      </x:c>
      <x:c r="D284" t="str">
        <x:v>1+2+4+5+9</x:v>
      </x:c>
      <x:c r="E284" s="66" t="str">
        <x:f>IF(B284="Активна",'Калькулятор'!$C$13*'Калькулятор'!$C$14*'Калькулятор'!$C$16*'Калькулятор'!$C$17*'Калькулятор'!$C$21,"")</x:f>
      </x:c>
      <x:c r="F284" s="68" t="n">
        <x:f>IF(B284="Активна",'Калькулятор'!$B$9,0)</x:f>
        <x:v>0</x:v>
      </x:c>
      <x:c r="G284" t="str">
        <x:f>IF(B284&lt;&gt;"Активна","",IF(AND('Калькулятор'!$E$13="Виграш",'Калькулятор'!$E$14="Виграш",'Калькулятор'!$E$16="Виграш",'Калькулятор'!$E$17="Виграш",'Калькулятор'!$E$21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$21&lt;&gt;"Програш"),"Очікується","Програш")))</x:f>
      </x:c>
      <x:c r="H284" s="68" t="n">
        <x:f>IF(B284="Активна",F284*E284,0)</x:f>
        <x:v>0</x:v>
      </x:c>
      <x:c r="I284" s="68" t="n">
        <x:f>IF(AND(B284="Активна",G284&lt;&gt;"Програш"),F284*E284,0)</x:f>
        <x:v>0</x:v>
      </x:c>
      <x:c r="J284" s="68" t="n">
        <x:f>IF(AND(B284="Активна",G284="Виграш"),F284*E284,0)</x:f>
        <x:v>0</x:v>
      </x:c>
    </x:row>
    <x:row r="285">
      <x:c r="A285" t="n">
        <x:v>284</x:v>
      </x:c>
      <x:c r="B285" t="str">
        <x:f>IF(AND(C285='Калькулятор'!$B$6,'Калькулятор'!$D$15="Так",'Калькулятор'!$D$16="Так",'Калькулятор'!$D$17="Так",'Калькулятор'!$D$21="Так"),"Активна","")</x:f>
      </x:c>
      <x:c r="C285" t="n">
        <x:v>4</x:v>
      </x:c>
      <x:c r="D285" t="str">
        <x:v>3+4+5+9</x:v>
      </x:c>
      <x:c r="E285" s="66" t="str">
        <x:f>IF(B285="Активна",'Калькулятор'!$C$15*'Калькулятор'!$C$16*'Калькулятор'!$C$17*'Калькулятор'!$C$21,"")</x:f>
      </x:c>
      <x:c r="F285" s="68" t="n">
        <x:f>IF(B285="Активна",'Калькулятор'!$B$9,0)</x:f>
        <x:v>0</x:v>
      </x:c>
      <x:c r="G285" t="str">
        <x:f>IF(B285&lt;&gt;"Активна","",IF(AND('Калькулятор'!$E$15="Виграш",'Калькулятор'!$E$16="Виграш",'Калькулятор'!$E$17="Виграш",'Калькулятор'!$E$21="Виграш"),"Виграш",IF(AND('Калькулятор'!$E$15&lt;&gt;"Програш",'Калькулятор'!$E$16&lt;&gt;"Програш",'Калькулятор'!$E$17&lt;&gt;"Програш",'Калькулятор'!$E$21&lt;&gt;"Програш"),"Очікується","Програш")))</x:f>
      </x:c>
      <x:c r="H285" s="68" t="n">
        <x:f>IF(B285="Активна",F285*E285,0)</x:f>
        <x:v>0</x:v>
      </x:c>
      <x:c r="I285" s="68" t="n">
        <x:f>IF(AND(B285="Активна",G285&lt;&gt;"Програш"),F285*E285,0)</x:f>
        <x:v>0</x:v>
      </x:c>
      <x:c r="J285" s="68" t="n">
        <x:f>IF(AND(B285="Активна",G285="Виграш"),F285*E285,0)</x:f>
        <x:v>0</x:v>
      </x:c>
    </x:row>
    <x:row r="286">
      <x:c r="A286" t="n">
        <x:v>285</x:v>
      </x:c>
      <x:c r="B286" t="str">
        <x:f>IF(AND(C286='Калькулятор'!$B$6,'Калькулятор'!$D$13="Так",'Калькулятор'!$D$15="Так",'Калькулятор'!$D$16="Так",'Калькулятор'!$D$17="Так",'Калькулятор'!$D$21="Так"),"Активна","")</x:f>
      </x:c>
      <x:c r="C286" t="n">
        <x:v>5</x:v>
      </x:c>
      <x:c r="D286" t="str">
        <x:v>1+3+4+5+9</x:v>
      </x:c>
      <x:c r="E286" s="66" t="str">
        <x:f>IF(B286="Активна",'Калькулятор'!$C$13*'Калькулятор'!$C$15*'Калькулятор'!$C$16*'Калькулятор'!$C$17*'Калькулятор'!$C$21,"")</x:f>
      </x:c>
      <x:c r="F286" s="68" t="n">
        <x:f>IF(B286="Активна",'Калькулятор'!$B$9,0)</x:f>
        <x:v>0</x:v>
      </x:c>
      <x:c r="G286" t="str">
        <x:f>IF(B286&lt;&gt;"Активна","",IF(AND('Калькулятор'!$E$13="Виграш",'Калькулятор'!$E$15="Виграш",'Калькулятор'!$E$16="Виграш",'Калькулятор'!$E$17="Виграш",'Калькулятор'!$E$21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$21&lt;&gt;"Програш"),"Очікується","Програш")))</x:f>
      </x:c>
      <x:c r="H286" s="68" t="n">
        <x:f>IF(B286="Активна",F286*E286,0)</x:f>
        <x:v>0</x:v>
      </x:c>
      <x:c r="I286" s="68" t="n">
        <x:f>IF(AND(B286="Активна",G286&lt;&gt;"Програш"),F286*E286,0)</x:f>
        <x:v>0</x:v>
      </x:c>
      <x:c r="J286" s="68" t="n">
        <x:f>IF(AND(B286="Активна",G286="Виграш"),F286*E286,0)</x:f>
        <x:v>0</x:v>
      </x:c>
    </x:row>
    <x:row r="287">
      <x:c r="A287" t="n">
        <x:v>286</x:v>
      </x:c>
      <x:c r="B287" t="str">
        <x:f>IF(AND(C287='Калькулятор'!$B$6,'Калькулятор'!$D$14="Так",'Калькулятор'!$D$15="Так",'Калькулятор'!$D$16="Так",'Калькулятор'!$D$17="Так",'Калькулятор'!$D$21="Так"),"Активна","")</x:f>
      </x:c>
      <x:c r="C287" t="n">
        <x:v>5</x:v>
      </x:c>
      <x:c r="D287" t="str">
        <x:v>2+3+4+5+9</x:v>
      </x:c>
      <x:c r="E287" s="66" t="str">
        <x:f>IF(B287="Активна",'Калькулятор'!$C$14*'Калькулятор'!$C$15*'Калькулятор'!$C$16*'Калькулятор'!$C$17*'Калькулятор'!$C$21,"")</x:f>
      </x:c>
      <x:c r="F287" s="68" t="n">
        <x:f>IF(B287="Активна",'Калькулятор'!$B$9,0)</x:f>
        <x:v>0</x:v>
      </x:c>
      <x:c r="G287" t="str">
        <x:f>IF(B287&lt;&gt;"Активна","",IF(AND('Калькулятор'!$E$14="Виграш",'Калькулятор'!$E$15="Виграш",'Калькулятор'!$E$16="Виграш",'Калькулятор'!$E$17="Виграш",'Калькулятор'!$E$21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$21&lt;&gt;"Програш"),"Очікується","Програш")))</x:f>
      </x:c>
      <x:c r="H287" s="68" t="n">
        <x:f>IF(B287="Активна",F287*E287,0)</x:f>
        <x:v>0</x:v>
      </x:c>
      <x:c r="I287" s="68" t="n">
        <x:f>IF(AND(B287="Активна",G287&lt;&gt;"Програш"),F287*E287,0)</x:f>
        <x:v>0</x:v>
      </x:c>
      <x:c r="J287" s="68" t="n">
        <x:f>IF(AND(B287="Активна",G287="Виграш"),F287*E287,0)</x:f>
        <x:v>0</x:v>
      </x:c>
    </x:row>
    <x:row r="288">
      <x:c r="A288" t="n">
        <x:v>287</x:v>
      </x:c>
      <x:c r="B288" t="str">
        <x:f>IF(AND(C288='Калькулятор'!$B$6,'Калькулятор'!$D$13="Так",'Калькулятор'!$D$14="Так",'Калькулятор'!$D$15="Так",'Калькулятор'!$D$16="Так",'Калькулятор'!$D$17="Так",'Калькулятор'!$D$21="Так"),"Активна","")</x:f>
      </x:c>
      <x:c r="C288" t="n">
        <x:v>6</x:v>
      </x:c>
      <x:c r="D288" t="str">
        <x:v>1+2+3+4+5+9</x:v>
      </x:c>
      <x:c r="E288" s="66" t="str">
        <x:f>IF(B288="Активна",'Калькулятор'!$C$13*'Калькулятор'!$C$14*'Калькулятор'!$C$15*'Калькулятор'!$C$16*'Калькулятор'!$C$17*'Калькулятор'!$C$21,"")</x:f>
      </x:c>
      <x:c r="F288" s="68" t="n">
        <x:f>IF(B288="Активна",'Калькулятор'!$B$9,0)</x:f>
        <x:v>0</x:v>
      </x:c>
      <x:c r="G288" t="str">
        <x:f>IF(B288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$21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$21&lt;&gt;"Програш"),"Очікується","Програш")))</x:f>
      </x:c>
      <x:c r="H288" s="68" t="n">
        <x:f>IF(B288="Активна",F288*E288,0)</x:f>
        <x:v>0</x:v>
      </x:c>
      <x:c r="I288" s="68" t="n">
        <x:f>IF(AND(B288="Активна",G288&lt;&gt;"Програш"),F288*E288,0)</x:f>
        <x:v>0</x:v>
      </x:c>
      <x:c r="J288" s="68" t="n">
        <x:f>IF(AND(B288="Активна",G288="Виграш"),F288*E288,0)</x:f>
        <x:v>0</x:v>
      </x:c>
    </x:row>
    <x:row r="289">
      <x:c r="A289" t="n">
        <x:v>288</x:v>
      </x:c>
      <x:c r="B289" t="str">
        <x:f>IF(AND(C289='Калькулятор'!$B$6,'Калькулятор'!$D$18="Так",'Калькулятор'!$D$21="Так"),"Активна","")</x:f>
        <x:v>Активна</x:v>
      </x:c>
      <x:c r="C289" t="n">
        <x:v>2</x:v>
      </x:c>
      <x:c r="D289" t="str">
        <x:v>6+9</x:v>
      </x:c>
      <x:c r="E289" s="66" t="n">
        <x:f>IF(B289="Активна",'Калькулятор'!$C$18*'Калькулятор'!$C$21,"")</x:f>
        <x:v>2.25</x:v>
      </x:c>
      <x:c r="F289" s="68" t="n">
        <x:f>IF(B289="Активна",'Калькулятор'!$B$9,0)</x:f>
        <x:v>4</x:v>
      </x:c>
      <x:c r="G289" t="str">
        <x:f>IF(B289&lt;&gt;"Активна","",IF(AND('Калькулятор'!$E$18="Виграш",'Калькулятор'!$E$21="Виграш"),"Виграш",IF(AND('Калькулятор'!$E$18&lt;&gt;"Програш",'Калькулятор'!$E$21&lt;&gt;"Програш"),"Очікується","Програш")))</x:f>
        <x:v>Очікується</x:v>
      </x:c>
      <x:c r="H289" s="68" t="n">
        <x:f>IF(B289="Активна",F289*E289,0)</x:f>
        <x:v>9</x:v>
      </x:c>
      <x:c r="I289" s="68" t="n">
        <x:f>IF(AND(B289="Активна",G289&lt;&gt;"Програш"),F289*E289,0)</x:f>
        <x:v>9</x:v>
      </x:c>
      <x:c r="J289" s="68" t="n">
        <x:f>IF(AND(B289="Активна",G289="Виграш"),F289*E289,0)</x:f>
        <x:v>0</x:v>
      </x:c>
    </x:row>
    <x:row r="290">
      <x:c r="A290" t="n">
        <x:v>289</x:v>
      </x:c>
      <x:c r="B290" t="str">
        <x:f>IF(AND(C290='Калькулятор'!$B$6,'Калькулятор'!$D$13="Так",'Калькулятор'!$D$18="Так",'Калькулятор'!$D$21="Так"),"Активна","")</x:f>
      </x:c>
      <x:c r="C290" t="n">
        <x:v>3</x:v>
      </x:c>
      <x:c r="D290" t="str">
        <x:v>1+6+9</x:v>
      </x:c>
      <x:c r="E290" s="66" t="str">
        <x:f>IF(B290="Активна",'Калькулятор'!$C$13*'Калькулятор'!$C$18*'Калькулятор'!$C$21,"")</x:f>
      </x:c>
      <x:c r="F290" s="68" t="n">
        <x:f>IF(B290="Активна",'Калькулятор'!$B$9,0)</x:f>
        <x:v>0</x:v>
      </x:c>
      <x:c r="G290" t="str">
        <x:f>IF(B290&lt;&gt;"Активна","",IF(AND('Калькулятор'!$E$13="Виграш",'Калькулятор'!$E$18="Виграш",'Калькулятор'!$E$21="Виграш"),"Виграш",IF(AND('Калькулятор'!$E$13&lt;&gt;"Програш",'Калькулятор'!$E$18&lt;&gt;"Програш",'Калькулятор'!$E$21&lt;&gt;"Програш"),"Очікується","Програш")))</x:f>
      </x:c>
      <x:c r="H290" s="68" t="n">
        <x:f>IF(B290="Активна",F290*E290,0)</x:f>
        <x:v>0</x:v>
      </x:c>
      <x:c r="I290" s="68" t="n">
        <x:f>IF(AND(B290="Активна",G290&lt;&gt;"Програш"),F290*E290,0)</x:f>
        <x:v>0</x:v>
      </x:c>
      <x:c r="J290" s="68" t="n">
        <x:f>IF(AND(B290="Активна",G290="Виграш"),F290*E290,0)</x:f>
        <x:v>0</x:v>
      </x:c>
    </x:row>
    <x:row r="291">
      <x:c r="A291" t="n">
        <x:v>290</x:v>
      </x:c>
      <x:c r="B291" t="str">
        <x:f>IF(AND(C291='Калькулятор'!$B$6,'Калькулятор'!$D$14="Так",'Калькулятор'!$D$18="Так",'Калькулятор'!$D$21="Так"),"Активна","")</x:f>
      </x:c>
      <x:c r="C291" t="n">
        <x:v>3</x:v>
      </x:c>
      <x:c r="D291" t="str">
        <x:v>2+6+9</x:v>
      </x:c>
      <x:c r="E291" s="66" t="str">
        <x:f>IF(B291="Активна",'Калькулятор'!$C$14*'Калькулятор'!$C$18*'Калькулятор'!$C$21,"")</x:f>
      </x:c>
      <x:c r="F291" s="68" t="n">
        <x:f>IF(B291="Активна",'Калькулятор'!$B$9,0)</x:f>
        <x:v>0</x:v>
      </x:c>
      <x:c r="G291" t="str">
        <x:f>IF(B291&lt;&gt;"Активна","",IF(AND('Калькулятор'!$E$14="Виграш",'Калькулятор'!$E$18="Виграш",'Калькулятор'!$E$21="Виграш"),"Виграш",IF(AND('Калькулятор'!$E$14&lt;&gt;"Програш",'Калькулятор'!$E$18&lt;&gt;"Програш",'Калькулятор'!$E$21&lt;&gt;"Програш"),"Очікується","Програш")))</x:f>
      </x:c>
      <x:c r="H291" s="68" t="n">
        <x:f>IF(B291="Активна",F291*E291,0)</x:f>
        <x:v>0</x:v>
      </x:c>
      <x:c r="I291" s="68" t="n">
        <x:f>IF(AND(B291="Активна",G291&lt;&gt;"Програш"),F291*E291,0)</x:f>
        <x:v>0</x:v>
      </x:c>
      <x:c r="J291" s="68" t="n">
        <x:f>IF(AND(B291="Активна",G291="Виграш"),F291*E291,0)</x:f>
        <x:v>0</x:v>
      </x:c>
    </x:row>
    <x:row r="292">
      <x:c r="A292" t="n">
        <x:v>291</x:v>
      </x:c>
      <x:c r="B292" t="str">
        <x:f>IF(AND(C292='Калькулятор'!$B$6,'Калькулятор'!$D$13="Так",'Калькулятор'!$D$14="Так",'Калькулятор'!$D$18="Так",'Калькулятор'!$D$21="Так"),"Активна","")</x:f>
      </x:c>
      <x:c r="C292" t="n">
        <x:v>4</x:v>
      </x:c>
      <x:c r="D292" t="str">
        <x:v>1+2+6+9</x:v>
      </x:c>
      <x:c r="E292" s="66" t="str">
        <x:f>IF(B292="Активна",'Калькулятор'!$C$13*'Калькулятор'!$C$14*'Калькулятор'!$C$18*'Калькулятор'!$C$21,"")</x:f>
      </x:c>
      <x:c r="F292" s="68" t="n">
        <x:f>IF(B292="Активна",'Калькулятор'!$B$9,0)</x:f>
        <x:v>0</x:v>
      </x:c>
      <x:c r="G292" t="str">
        <x:f>IF(B292&lt;&gt;"Активна","",IF(AND('Калькулятор'!$E$13="Виграш",'Калькулятор'!$E$14="Виграш",'Калькулятор'!$E$18="Виграш",'Калькулятор'!$E$21="Виграш"),"Виграш",IF(AND('Калькулятор'!$E$13&lt;&gt;"Програш",'Калькулятор'!$E$14&lt;&gt;"Програш",'Калькулятор'!$E$18&lt;&gt;"Програш",'Калькулятор'!$E$21&lt;&gt;"Програш"),"Очікується","Програш")))</x:f>
      </x:c>
      <x:c r="H292" s="68" t="n">
        <x:f>IF(B292="Активна",F292*E292,0)</x:f>
        <x:v>0</x:v>
      </x:c>
      <x:c r="I292" s="68" t="n">
        <x:f>IF(AND(B292="Активна",G292&lt;&gt;"Програш"),F292*E292,0)</x:f>
        <x:v>0</x:v>
      </x:c>
      <x:c r="J292" s="68" t="n">
        <x:f>IF(AND(B292="Активна",G292="Виграш"),F292*E292,0)</x:f>
        <x:v>0</x:v>
      </x:c>
    </x:row>
    <x:row r="293">
      <x:c r="A293" t="n">
        <x:v>292</x:v>
      </x:c>
      <x:c r="B293" t="str">
        <x:f>IF(AND(C293='Калькулятор'!$B$6,'Калькулятор'!$D$15="Так",'Калькулятор'!$D$18="Так",'Калькулятор'!$D$21="Так"),"Активна","")</x:f>
      </x:c>
      <x:c r="C293" t="n">
        <x:v>3</x:v>
      </x:c>
      <x:c r="D293" t="str">
        <x:v>3+6+9</x:v>
      </x:c>
      <x:c r="E293" s="66" t="str">
        <x:f>IF(B293="Активна",'Калькулятор'!$C$15*'Калькулятор'!$C$18*'Калькулятор'!$C$21,"")</x:f>
      </x:c>
      <x:c r="F293" s="68" t="n">
        <x:f>IF(B293="Активна",'Калькулятор'!$B$9,0)</x:f>
        <x:v>0</x:v>
      </x:c>
      <x:c r="G293" t="str">
        <x:f>IF(B293&lt;&gt;"Активна","",IF(AND('Калькулятор'!$E$15="Виграш",'Калькулятор'!$E$18="Виграш",'Калькулятор'!$E$21="Виграш"),"Виграш",IF(AND('Калькулятор'!$E$15&lt;&gt;"Програш",'Калькулятор'!$E$18&lt;&gt;"Програш",'Калькулятор'!$E$21&lt;&gt;"Програш"),"Очікується","Програш")))</x:f>
      </x:c>
      <x:c r="H293" s="68" t="n">
        <x:f>IF(B293="Активна",F293*E293,0)</x:f>
        <x:v>0</x:v>
      </x:c>
      <x:c r="I293" s="68" t="n">
        <x:f>IF(AND(B293="Активна",G293&lt;&gt;"Програш"),F293*E293,0)</x:f>
        <x:v>0</x:v>
      </x:c>
      <x:c r="J293" s="68" t="n">
        <x:f>IF(AND(B293="Активна",G293="Виграш"),F293*E293,0)</x:f>
        <x:v>0</x:v>
      </x:c>
    </x:row>
    <x:row r="294">
      <x:c r="A294" t="n">
        <x:v>293</x:v>
      </x:c>
      <x:c r="B294" t="str">
        <x:f>IF(AND(C294='Калькулятор'!$B$6,'Калькулятор'!$D$13="Так",'Калькулятор'!$D$15="Так",'Калькулятор'!$D$18="Так",'Калькулятор'!$D$21="Так"),"Активна","")</x:f>
      </x:c>
      <x:c r="C294" t="n">
        <x:v>4</x:v>
      </x:c>
      <x:c r="D294" t="str">
        <x:v>1+3+6+9</x:v>
      </x:c>
      <x:c r="E294" s="66" t="str">
        <x:f>IF(B294="Активна",'Калькулятор'!$C$13*'Калькулятор'!$C$15*'Калькулятор'!$C$18*'Калькулятор'!$C$21,"")</x:f>
      </x:c>
      <x:c r="F294" s="68" t="n">
        <x:f>IF(B294="Активна",'Калькулятор'!$B$9,0)</x:f>
        <x:v>0</x:v>
      </x:c>
      <x:c r="G294" t="str">
        <x:f>IF(B294&lt;&gt;"Активна","",IF(AND('Калькулятор'!$E$13="Виграш",'Калькулятор'!$E$15="Виграш",'Калькулятор'!$E$18="Виграш",'Калькулятор'!$E$21="Виграш"),"Виграш",IF(AND('Калькулятор'!$E$13&lt;&gt;"Програш",'Калькулятор'!$E$15&lt;&gt;"Програш",'Калькулятор'!$E$18&lt;&gt;"Програш",'Калькулятор'!$E$21&lt;&gt;"Програш"),"Очікується","Програш")))</x:f>
      </x:c>
      <x:c r="H294" s="68" t="n">
        <x:f>IF(B294="Активна",F294*E294,0)</x:f>
        <x:v>0</x:v>
      </x:c>
      <x:c r="I294" s="68" t="n">
        <x:f>IF(AND(B294="Активна",G294&lt;&gt;"Програш"),F294*E294,0)</x:f>
        <x:v>0</x:v>
      </x:c>
      <x:c r="J294" s="68" t="n">
        <x:f>IF(AND(B294="Активна",G294="Виграш"),F294*E294,0)</x:f>
        <x:v>0</x:v>
      </x:c>
    </x:row>
    <x:row r="295">
      <x:c r="A295" t="n">
        <x:v>294</x:v>
      </x:c>
      <x:c r="B295" t="str">
        <x:f>IF(AND(C295='Калькулятор'!$B$6,'Калькулятор'!$D$14="Так",'Калькулятор'!$D$15="Так",'Калькулятор'!$D$18="Так",'Калькулятор'!$D$21="Так"),"Активна","")</x:f>
      </x:c>
      <x:c r="C295" t="n">
        <x:v>4</x:v>
      </x:c>
      <x:c r="D295" t="str">
        <x:v>2+3+6+9</x:v>
      </x:c>
      <x:c r="E295" s="66" t="str">
        <x:f>IF(B295="Активна",'Калькулятор'!$C$14*'Калькулятор'!$C$15*'Калькулятор'!$C$18*'Калькулятор'!$C$21,"")</x:f>
      </x:c>
      <x:c r="F295" s="68" t="n">
        <x:f>IF(B295="Активна",'Калькулятор'!$B$9,0)</x:f>
        <x:v>0</x:v>
      </x:c>
      <x:c r="G295" t="str">
        <x:f>IF(B295&lt;&gt;"Активна","",IF(AND('Калькулятор'!$E$14="Виграш",'Калькулятор'!$E$15="Виграш",'Калькулятор'!$E$18="Виграш",'Калькулятор'!$E$21="Виграш"),"Виграш",IF(AND('Калькулятор'!$E$14&lt;&gt;"Програш",'Калькулятор'!$E$15&lt;&gt;"Програш",'Калькулятор'!$E$18&lt;&gt;"Програш",'Калькулятор'!$E$21&lt;&gt;"Програш"),"Очікується","Програш")))</x:f>
      </x:c>
      <x:c r="H295" s="68" t="n">
        <x:f>IF(B295="Активна",F295*E295,0)</x:f>
        <x:v>0</x:v>
      </x:c>
      <x:c r="I295" s="68" t="n">
        <x:f>IF(AND(B295="Активна",G295&lt;&gt;"Програш"),F295*E295,0)</x:f>
        <x:v>0</x:v>
      </x:c>
      <x:c r="J295" s="68" t="n">
        <x:f>IF(AND(B295="Активна",G295="Виграш"),F295*E295,0)</x:f>
        <x:v>0</x:v>
      </x:c>
    </x:row>
    <x:row r="296">
      <x:c r="A296" t="n">
        <x:v>295</x:v>
      </x:c>
      <x:c r="B296" t="str">
        <x:f>IF(AND(C296='Калькулятор'!$B$6,'Калькулятор'!$D$13="Так",'Калькулятор'!$D$14="Так",'Калькулятор'!$D$15="Так",'Калькулятор'!$D$18="Так",'Калькулятор'!$D$21="Так"),"Активна","")</x:f>
      </x:c>
      <x:c r="C296" t="n">
        <x:v>5</x:v>
      </x:c>
      <x:c r="D296" t="str">
        <x:v>1+2+3+6+9</x:v>
      </x:c>
      <x:c r="E296" s="66" t="str">
        <x:f>IF(B296="Активна",'Калькулятор'!$C$13*'Калькулятор'!$C$14*'Калькулятор'!$C$15*'Калькулятор'!$C$18*'Калькулятор'!$C$21,"")</x:f>
      </x:c>
      <x:c r="F296" s="68" t="n">
        <x:f>IF(B296="Активна",'Калькулятор'!$B$9,0)</x:f>
        <x:v>0</x:v>
      </x:c>
      <x:c r="G296" t="str">
        <x:f>IF(B296&lt;&gt;"Активна","",IF(AND('Калькулятор'!$E$13="Виграш",'Калькулятор'!$E$14="Виграш",'Калькулятор'!$E$15="Виграш",'Калькулятор'!$E$18="Виграш",'Калькулятор'!$E$21="Виграш"),"Виграш",IF(AND('Калькулятор'!$E$13&lt;&gt;"Програш",'Калькулятор'!$E$14&lt;&gt;"Програш",'Калькулятор'!$E$15&lt;&gt;"Програш",'Калькулятор'!$E$18&lt;&gt;"Програш",'Калькулятор'!$E$21&lt;&gt;"Програш"),"Очікується","Програш")))</x:f>
      </x:c>
      <x:c r="H296" s="68" t="n">
        <x:f>IF(B296="Активна",F296*E296,0)</x:f>
        <x:v>0</x:v>
      </x:c>
      <x:c r="I296" s="68" t="n">
        <x:f>IF(AND(B296="Активна",G296&lt;&gt;"Програш"),F296*E296,0)</x:f>
        <x:v>0</x:v>
      </x:c>
      <x:c r="J296" s="68" t="n">
        <x:f>IF(AND(B296="Активна",G296="Виграш"),F296*E296,0)</x:f>
        <x:v>0</x:v>
      </x:c>
    </x:row>
    <x:row r="297">
      <x:c r="A297" t="n">
        <x:v>296</x:v>
      </x:c>
      <x:c r="B297" t="str">
        <x:f>IF(AND(C297='Калькулятор'!$B$6,'Калькулятор'!$D$16="Так",'Калькулятор'!$D$18="Так",'Калькулятор'!$D$21="Так"),"Активна","")</x:f>
      </x:c>
      <x:c r="C297" t="n">
        <x:v>3</x:v>
      </x:c>
      <x:c r="D297" t="str">
        <x:v>4+6+9</x:v>
      </x:c>
      <x:c r="E297" s="66" t="str">
        <x:f>IF(B297="Активна",'Калькулятор'!$C$16*'Калькулятор'!$C$18*'Калькулятор'!$C$21,"")</x:f>
      </x:c>
      <x:c r="F297" s="68" t="n">
        <x:f>IF(B297="Активна",'Калькулятор'!$B$9,0)</x:f>
        <x:v>0</x:v>
      </x:c>
      <x:c r="G297" t="str">
        <x:f>IF(B297&lt;&gt;"Активна","",IF(AND('Калькулятор'!$E$16="Виграш",'Калькулятор'!$E$18="Виграш",'Калькулятор'!$E$21="Виграш"),"Виграш",IF(AND('Калькулятор'!$E$16&lt;&gt;"Програш",'Калькулятор'!$E$18&lt;&gt;"Програш",'Калькулятор'!$E$21&lt;&gt;"Програш"),"Очікується","Програш")))</x:f>
      </x:c>
      <x:c r="H297" s="68" t="n">
        <x:f>IF(B297="Активна",F297*E297,0)</x:f>
        <x:v>0</x:v>
      </x:c>
      <x:c r="I297" s="68" t="n">
        <x:f>IF(AND(B297="Активна",G297&lt;&gt;"Програш"),F297*E297,0)</x:f>
        <x:v>0</x:v>
      </x:c>
      <x:c r="J297" s="68" t="n">
        <x:f>IF(AND(B297="Активна",G297="Виграш"),F297*E297,0)</x:f>
        <x:v>0</x:v>
      </x:c>
    </x:row>
    <x:row r="298">
      <x:c r="A298" t="n">
        <x:v>297</x:v>
      </x:c>
      <x:c r="B298" t="str">
        <x:f>IF(AND(C298='Калькулятор'!$B$6,'Калькулятор'!$D$13="Так",'Калькулятор'!$D$16="Так",'Калькулятор'!$D$18="Так",'Калькулятор'!$D$21="Так"),"Активна","")</x:f>
      </x:c>
      <x:c r="C298" t="n">
        <x:v>4</x:v>
      </x:c>
      <x:c r="D298" t="str">
        <x:v>1+4+6+9</x:v>
      </x:c>
      <x:c r="E298" s="66" t="str">
        <x:f>IF(B298="Активна",'Калькулятор'!$C$13*'Калькулятор'!$C$16*'Калькулятор'!$C$18*'Калькулятор'!$C$21,"")</x:f>
      </x:c>
      <x:c r="F298" s="68" t="n">
        <x:f>IF(B298="Активна",'Калькулятор'!$B$9,0)</x:f>
        <x:v>0</x:v>
      </x:c>
      <x:c r="G298" t="str">
        <x:f>IF(B298&lt;&gt;"Активна","",IF(AND('Калькулятор'!$E$13="Виграш",'Калькулятор'!$E$16="Виграш",'Калькулятор'!$E$18="Виграш",'Калькулятор'!$E$21="Виграш"),"Виграш",IF(AND('Калькулятор'!$E$13&lt;&gt;"Програш",'Калькулятор'!$E$16&lt;&gt;"Програш",'Калькулятор'!$E$18&lt;&gt;"Програш",'Калькулятор'!$E$21&lt;&gt;"Програш"),"Очікується","Програш")))</x:f>
      </x:c>
      <x:c r="H298" s="68" t="n">
        <x:f>IF(B298="Активна",F298*E298,0)</x:f>
        <x:v>0</x:v>
      </x:c>
      <x:c r="I298" s="68" t="n">
        <x:f>IF(AND(B298="Активна",G298&lt;&gt;"Програш"),F298*E298,0)</x:f>
        <x:v>0</x:v>
      </x:c>
      <x:c r="J298" s="68" t="n">
        <x:f>IF(AND(B298="Активна",G298="Виграш"),F298*E298,0)</x:f>
        <x:v>0</x:v>
      </x:c>
    </x:row>
    <x:row r="299">
      <x:c r="A299" t="n">
        <x:v>298</x:v>
      </x:c>
      <x:c r="B299" t="str">
        <x:f>IF(AND(C299='Калькулятор'!$B$6,'Калькулятор'!$D$14="Так",'Калькулятор'!$D$16="Так",'Калькулятор'!$D$18="Так",'Калькулятор'!$D$21="Так"),"Активна","")</x:f>
      </x:c>
      <x:c r="C299" t="n">
        <x:v>4</x:v>
      </x:c>
      <x:c r="D299" t="str">
        <x:v>2+4+6+9</x:v>
      </x:c>
      <x:c r="E299" s="66" t="str">
        <x:f>IF(B299="Активна",'Калькулятор'!$C$14*'Калькулятор'!$C$16*'Калькулятор'!$C$18*'Калькулятор'!$C$21,"")</x:f>
      </x:c>
      <x:c r="F299" s="68" t="n">
        <x:f>IF(B299="Активна",'Калькулятор'!$B$9,0)</x:f>
        <x:v>0</x:v>
      </x:c>
      <x:c r="G299" t="str">
        <x:f>IF(B299&lt;&gt;"Активна","",IF(AND('Калькулятор'!$E$14="Виграш",'Калькулятор'!$E$16="Виграш",'Калькулятор'!$E$18="Виграш",'Калькулятор'!$E$21="Виграш"),"Виграш",IF(AND('Калькулятор'!$E$14&lt;&gt;"Програш",'Калькулятор'!$E$16&lt;&gt;"Програш",'Калькулятор'!$E$18&lt;&gt;"Програш",'Калькулятор'!$E$21&lt;&gt;"Програш"),"Очікується","Програш")))</x:f>
      </x:c>
      <x:c r="H299" s="68" t="n">
        <x:f>IF(B299="Активна",F299*E299,0)</x:f>
        <x:v>0</x:v>
      </x:c>
      <x:c r="I299" s="68" t="n">
        <x:f>IF(AND(B299="Активна",G299&lt;&gt;"Програш"),F299*E299,0)</x:f>
        <x:v>0</x:v>
      </x:c>
      <x:c r="J299" s="68" t="n">
        <x:f>IF(AND(B299="Активна",G299="Виграш"),F299*E299,0)</x:f>
        <x:v>0</x:v>
      </x:c>
    </x:row>
    <x:row r="300">
      <x:c r="A300" t="n">
        <x:v>299</x:v>
      </x:c>
      <x:c r="B300" t="str">
        <x:f>IF(AND(C300='Калькулятор'!$B$6,'Калькулятор'!$D$13="Так",'Калькулятор'!$D$14="Так",'Калькулятор'!$D$16="Так",'Калькулятор'!$D$18="Так",'Калькулятор'!$D$21="Так"),"Активна","")</x:f>
      </x:c>
      <x:c r="C300" t="n">
        <x:v>5</x:v>
      </x:c>
      <x:c r="D300" t="str">
        <x:v>1+2+4+6+9</x:v>
      </x:c>
      <x:c r="E300" s="66" t="str">
        <x:f>IF(B300="Активна",'Калькулятор'!$C$13*'Калькулятор'!$C$14*'Калькулятор'!$C$16*'Калькулятор'!$C$18*'Калькулятор'!$C$21,"")</x:f>
      </x:c>
      <x:c r="F300" s="68" t="n">
        <x:f>IF(B300="Активна",'Калькулятор'!$B$9,0)</x:f>
        <x:v>0</x:v>
      </x:c>
      <x:c r="G300" t="str">
        <x:f>IF(B300&lt;&gt;"Активна","",IF(AND('Калькулятор'!$E$13="Виграш",'Калькулятор'!$E$14="Виграш",'Калькулятор'!$E$16="Виграш",'Калькулятор'!$E$18="Виграш",'Калькулятор'!$E$21="Виграш"),"Виграш",IF(AND('Калькулятор'!$E$13&lt;&gt;"Програш",'Калькулятор'!$E$14&lt;&gt;"Програш",'Калькулятор'!$E$16&lt;&gt;"Програш",'Калькулятор'!$E$18&lt;&gt;"Програш",'Калькулятор'!$E$21&lt;&gt;"Програш"),"Очікується","Програш")))</x:f>
      </x:c>
      <x:c r="H300" s="68" t="n">
        <x:f>IF(B300="Активна",F300*E300,0)</x:f>
        <x:v>0</x:v>
      </x:c>
      <x:c r="I300" s="68" t="n">
        <x:f>IF(AND(B300="Активна",G300&lt;&gt;"Програш"),F300*E300,0)</x:f>
        <x:v>0</x:v>
      </x:c>
      <x:c r="J300" s="68" t="n">
        <x:f>IF(AND(B300="Активна",G300="Виграш"),F300*E300,0)</x:f>
        <x:v>0</x:v>
      </x:c>
    </x:row>
    <x:row r="301">
      <x:c r="A301" t="n">
        <x:v>300</x:v>
      </x:c>
      <x:c r="B301" t="str">
        <x:f>IF(AND(C301='Калькулятор'!$B$6,'Калькулятор'!$D$15="Так",'Калькулятор'!$D$16="Так",'Калькулятор'!$D$18="Так",'Калькулятор'!$D$21="Так"),"Активна","")</x:f>
      </x:c>
      <x:c r="C301" t="n">
        <x:v>4</x:v>
      </x:c>
      <x:c r="D301" t="str">
        <x:v>3+4+6+9</x:v>
      </x:c>
      <x:c r="E301" s="66" t="str">
        <x:f>IF(B301="Активна",'Калькулятор'!$C$15*'Калькулятор'!$C$16*'Калькулятор'!$C$18*'Калькулятор'!$C$21,"")</x:f>
      </x:c>
      <x:c r="F301" s="68" t="n">
        <x:f>IF(B301="Активна",'Калькулятор'!$B$9,0)</x:f>
        <x:v>0</x:v>
      </x:c>
      <x:c r="G301" t="str">
        <x:f>IF(B301&lt;&gt;"Активна","",IF(AND('Калькулятор'!$E$15="Виграш",'Калькулятор'!$E$16="Виграш",'Калькулятор'!$E$18="Виграш",'Калькулятор'!$E$21="Виграш"),"Виграш",IF(AND('Калькулятор'!$E$15&lt;&gt;"Програш",'Калькулятор'!$E$16&lt;&gt;"Програш",'Калькулятор'!$E$18&lt;&gt;"Програш",'Калькулятор'!$E$21&lt;&gt;"Програш"),"Очікується","Програш")))</x:f>
      </x:c>
      <x:c r="H301" s="68" t="n">
        <x:f>IF(B301="Активна",F301*E301,0)</x:f>
        <x:v>0</x:v>
      </x:c>
      <x:c r="I301" s="68" t="n">
        <x:f>IF(AND(B301="Активна",G301&lt;&gt;"Програш"),F301*E301,0)</x:f>
        <x:v>0</x:v>
      </x:c>
      <x:c r="J301" s="68" t="n">
        <x:f>IF(AND(B301="Активна",G301="Виграш"),F301*E301,0)</x:f>
        <x:v>0</x:v>
      </x:c>
    </x:row>
    <x:row r="302">
      <x:c r="A302" t="n">
        <x:v>301</x:v>
      </x:c>
      <x:c r="B302" t="str">
        <x:f>IF(AND(C302='Калькулятор'!$B$6,'Калькулятор'!$D$13="Так",'Калькулятор'!$D$15="Так",'Калькулятор'!$D$16="Так",'Калькулятор'!$D$18="Так",'Калькулятор'!$D$21="Так"),"Активна","")</x:f>
      </x:c>
      <x:c r="C302" t="n">
        <x:v>5</x:v>
      </x:c>
      <x:c r="D302" t="str">
        <x:v>1+3+4+6+9</x:v>
      </x:c>
      <x:c r="E302" s="66" t="str">
        <x:f>IF(B302="Активна",'Калькулятор'!$C$13*'Калькулятор'!$C$15*'Калькулятор'!$C$16*'Калькулятор'!$C$18*'Калькулятор'!$C$21,"")</x:f>
      </x:c>
      <x:c r="F302" s="68" t="n">
        <x:f>IF(B302="Активна",'Калькулятор'!$B$9,0)</x:f>
        <x:v>0</x:v>
      </x:c>
      <x:c r="G302" t="str">
        <x:f>IF(B302&lt;&gt;"Активна","",IF(AND('Калькулятор'!$E$13="Виграш",'Калькулятор'!$E$15="Виграш",'Калькулятор'!$E$16="Виграш",'Калькулятор'!$E$18="Виграш",'Калькулятор'!$E$21="Виграш"),"Виграш",IF(AND('Калькулятор'!$E$13&lt;&gt;"Програш",'Калькулятор'!$E$15&lt;&gt;"Програш",'Калькулятор'!$E$16&lt;&gt;"Програш",'Калькулятор'!$E$18&lt;&gt;"Програш",'Калькулятор'!$E$21&lt;&gt;"Програш"),"Очікується","Програш")))</x:f>
      </x:c>
      <x:c r="H302" s="68" t="n">
        <x:f>IF(B302="Активна",F302*E302,0)</x:f>
        <x:v>0</x:v>
      </x:c>
      <x:c r="I302" s="68" t="n">
        <x:f>IF(AND(B302="Активна",G302&lt;&gt;"Програш"),F302*E302,0)</x:f>
        <x:v>0</x:v>
      </x:c>
      <x:c r="J302" s="68" t="n">
        <x:f>IF(AND(B302="Активна",G302="Виграш"),F302*E302,0)</x:f>
        <x:v>0</x:v>
      </x:c>
    </x:row>
    <x:row r="303">
      <x:c r="A303" t="n">
        <x:v>302</x:v>
      </x:c>
      <x:c r="B303" t="str">
        <x:f>IF(AND(C303='Калькулятор'!$B$6,'Калькулятор'!$D$14="Так",'Калькулятор'!$D$15="Так",'Калькулятор'!$D$16="Так",'Калькулятор'!$D$18="Так",'Калькулятор'!$D$21="Так"),"Активна","")</x:f>
      </x:c>
      <x:c r="C303" t="n">
        <x:v>5</x:v>
      </x:c>
      <x:c r="D303" t="str">
        <x:v>2+3+4+6+9</x:v>
      </x:c>
      <x:c r="E303" s="66" t="str">
        <x:f>IF(B303="Активна",'Калькулятор'!$C$14*'Калькулятор'!$C$15*'Калькулятор'!$C$16*'Калькулятор'!$C$18*'Калькулятор'!$C$21,"")</x:f>
      </x:c>
      <x:c r="F303" s="68" t="n">
        <x:f>IF(B303="Активна",'Калькулятор'!$B$9,0)</x:f>
        <x:v>0</x:v>
      </x:c>
      <x:c r="G303" t="str">
        <x:f>IF(B303&lt;&gt;"Активна","",IF(AND('Калькулятор'!$E$14="Виграш",'Калькулятор'!$E$15="Виграш",'Калькулятор'!$E$16="Виграш",'Калькулятор'!$E$18="Виграш",'Калькулятор'!$E$21="Виграш"),"Виграш",IF(AND('Калькулятор'!$E$14&lt;&gt;"Програш",'Калькулятор'!$E$15&lt;&gt;"Програш",'Калькулятор'!$E$16&lt;&gt;"Програш",'Калькулятор'!$E$18&lt;&gt;"Програш",'Калькулятор'!$E$21&lt;&gt;"Програш"),"Очікується","Програш")))</x:f>
      </x:c>
      <x:c r="H303" s="68" t="n">
        <x:f>IF(B303="Активна",F303*E303,0)</x:f>
        <x:v>0</x:v>
      </x:c>
      <x:c r="I303" s="68" t="n">
        <x:f>IF(AND(B303="Активна",G303&lt;&gt;"Програш"),F303*E303,0)</x:f>
        <x:v>0</x:v>
      </x:c>
      <x:c r="J303" s="68" t="n">
        <x:f>IF(AND(B303="Активна",G303="Виграш"),F303*E303,0)</x:f>
        <x:v>0</x:v>
      </x:c>
    </x:row>
    <x:row r="304">
      <x:c r="A304" t="n">
        <x:v>303</x:v>
      </x:c>
      <x:c r="B304" t="str">
        <x:f>IF(AND(C304='Калькулятор'!$B$6,'Калькулятор'!$D$13="Так",'Калькулятор'!$D$14="Так",'Калькулятор'!$D$15="Так",'Калькулятор'!$D$16="Так",'Калькулятор'!$D$18="Так",'Калькулятор'!$D$21="Так"),"Активна","")</x:f>
      </x:c>
      <x:c r="C304" t="n">
        <x:v>6</x:v>
      </x:c>
      <x:c r="D304" t="str">
        <x:v>1+2+3+4+6+9</x:v>
      </x:c>
      <x:c r="E304" s="66" t="str">
        <x:f>IF(B304="Активна",'Калькулятор'!$C$13*'Калькулятор'!$C$14*'Калькулятор'!$C$15*'Калькулятор'!$C$16*'Калькулятор'!$C$18*'Калькулятор'!$C$21,"")</x:f>
      </x:c>
      <x:c r="F304" s="68" t="n">
        <x:f>IF(B304="Активна",'Калькулятор'!$B$9,0)</x:f>
        <x:v>0</x:v>
      </x:c>
      <x:c r="G304" t="str">
        <x:f>IF(B304&lt;&gt;"Активна","",IF(AND('Калькулятор'!$E$13="Виграш",'Калькулятор'!$E$14="Виграш",'Калькулятор'!$E$15="Виграш",'Калькулятор'!$E$16="Виграш",'Калькулятор'!$E$18="Виграш",'Калькулятор'!$E$21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$18&lt;&gt;"Програш",'Калькулятор'!$E$21&lt;&gt;"Програш"),"Очікується","Програш")))</x:f>
      </x:c>
      <x:c r="H304" s="68" t="n">
        <x:f>IF(B304="Активна",F304*E304,0)</x:f>
        <x:v>0</x:v>
      </x:c>
      <x:c r="I304" s="68" t="n">
        <x:f>IF(AND(B304="Активна",G304&lt;&gt;"Програш"),F304*E304,0)</x:f>
        <x:v>0</x:v>
      </x:c>
      <x:c r="J304" s="68" t="n">
        <x:f>IF(AND(B304="Активна",G304="Виграш"),F304*E304,0)</x:f>
        <x:v>0</x:v>
      </x:c>
    </x:row>
    <x:row r="305">
      <x:c r="A305" t="n">
        <x:v>304</x:v>
      </x:c>
      <x:c r="B305" t="str">
        <x:f>IF(AND(C305='Калькулятор'!$B$6,'Калькулятор'!$D$17="Так",'Калькулятор'!$D$18="Так",'Калькулятор'!$D$21="Так"),"Активна","")</x:f>
      </x:c>
      <x:c r="C305" t="n">
        <x:v>3</x:v>
      </x:c>
      <x:c r="D305" t="str">
        <x:v>5+6+9</x:v>
      </x:c>
      <x:c r="E305" s="66" t="str">
        <x:f>IF(B305="Активна",'Калькулятор'!$C$17*'Калькулятор'!$C$18*'Калькулятор'!$C$21,"")</x:f>
      </x:c>
      <x:c r="F305" s="68" t="n">
        <x:f>IF(B305="Активна",'Калькулятор'!$B$9,0)</x:f>
        <x:v>0</x:v>
      </x:c>
      <x:c r="G305" t="str">
        <x:f>IF(B305&lt;&gt;"Активна","",IF(AND('Калькулятор'!$E$17="Виграш",'Калькулятор'!$E$18="Виграш",'Калькулятор'!$E$21="Виграш"),"Виграш",IF(AND('Калькулятор'!$E$17&lt;&gt;"Програш",'Калькулятор'!$E$18&lt;&gt;"Програш",'Калькулятор'!$E$21&lt;&gt;"Програш"),"Очікується","Програш")))</x:f>
      </x:c>
      <x:c r="H305" s="68" t="n">
        <x:f>IF(B305="Активна",F305*E305,0)</x:f>
        <x:v>0</x:v>
      </x:c>
      <x:c r="I305" s="68" t="n">
        <x:f>IF(AND(B305="Активна",G305&lt;&gt;"Програш"),F305*E305,0)</x:f>
        <x:v>0</x:v>
      </x:c>
      <x:c r="J305" s="68" t="n">
        <x:f>IF(AND(B305="Активна",G305="Виграш"),F305*E305,0)</x:f>
        <x:v>0</x:v>
      </x:c>
    </x:row>
    <x:row r="306">
      <x:c r="A306" t="n">
        <x:v>305</x:v>
      </x:c>
      <x:c r="B306" t="str">
        <x:f>IF(AND(C306='Калькулятор'!$B$6,'Калькулятор'!$D$13="Так",'Калькулятор'!$D$17="Так",'Калькулятор'!$D$18="Так",'Калькулятор'!$D$21="Так"),"Активна","")</x:f>
      </x:c>
      <x:c r="C306" t="n">
        <x:v>4</x:v>
      </x:c>
      <x:c r="D306" t="str">
        <x:v>1+5+6+9</x:v>
      </x:c>
      <x:c r="E306" s="66" t="str">
        <x:f>IF(B306="Активна",'Калькулятор'!$C$13*'Калькулятор'!$C$17*'Калькулятор'!$C$18*'Калькулятор'!$C$21,"")</x:f>
      </x:c>
      <x:c r="F306" s="68" t="n">
        <x:f>IF(B306="Активна",'Калькулятор'!$B$9,0)</x:f>
        <x:v>0</x:v>
      </x:c>
      <x:c r="G306" t="str">
        <x:f>IF(B306&lt;&gt;"Активна","",IF(AND('Калькулятор'!$E$13="Виграш",'Калькулятор'!$E$17="Виграш",'Калькулятор'!$E$18="Виграш",'Калькулятор'!$E$21="Виграш"),"Виграш",IF(AND('Калькулятор'!$E$13&lt;&gt;"Програш",'Калькулятор'!$E$17&lt;&gt;"Програш",'Калькулятор'!$E$18&lt;&gt;"Програш",'Калькулятор'!$E$21&lt;&gt;"Програш"),"Очікується","Програш")))</x:f>
      </x:c>
      <x:c r="H306" s="68" t="n">
        <x:f>IF(B306="Активна",F306*E306,0)</x:f>
        <x:v>0</x:v>
      </x:c>
      <x:c r="I306" s="68" t="n">
        <x:f>IF(AND(B306="Активна",G306&lt;&gt;"Програш"),F306*E306,0)</x:f>
        <x:v>0</x:v>
      </x:c>
      <x:c r="J306" s="68" t="n">
        <x:f>IF(AND(B306="Активна",G306="Виграш"),F306*E306,0)</x:f>
        <x:v>0</x:v>
      </x:c>
    </x:row>
    <x:row r="307">
      <x:c r="A307" t="n">
        <x:v>306</x:v>
      </x:c>
      <x:c r="B307" t="str">
        <x:f>IF(AND(C307='Калькулятор'!$B$6,'Калькулятор'!$D$14="Так",'Калькулятор'!$D$17="Так",'Калькулятор'!$D$18="Так",'Калькулятор'!$D$21="Так"),"Активна","")</x:f>
      </x:c>
      <x:c r="C307" t="n">
        <x:v>4</x:v>
      </x:c>
      <x:c r="D307" t="str">
        <x:v>2+5+6+9</x:v>
      </x:c>
      <x:c r="E307" s="66" t="str">
        <x:f>IF(B307="Активна",'Калькулятор'!$C$14*'Калькулятор'!$C$17*'Калькулятор'!$C$18*'Калькулятор'!$C$21,"")</x:f>
      </x:c>
      <x:c r="F307" s="68" t="n">
        <x:f>IF(B307="Активна",'Калькулятор'!$B$9,0)</x:f>
        <x:v>0</x:v>
      </x:c>
      <x:c r="G307" t="str">
        <x:f>IF(B307&lt;&gt;"Активна","",IF(AND('Калькулятор'!$E$14="Виграш",'Калькулятор'!$E$17="Виграш",'Калькулятор'!$E$18="Виграш",'Калькулятор'!$E$21="Виграш"),"Виграш",IF(AND('Калькулятор'!$E$14&lt;&gt;"Програш",'Калькулятор'!$E$17&lt;&gt;"Програш",'Калькулятор'!$E$18&lt;&gt;"Програш",'Калькулятор'!$E$21&lt;&gt;"Програш"),"Очікується","Програш")))</x:f>
      </x:c>
      <x:c r="H307" s="68" t="n">
        <x:f>IF(B307="Активна",F307*E307,0)</x:f>
        <x:v>0</x:v>
      </x:c>
      <x:c r="I307" s="68" t="n">
        <x:f>IF(AND(B307="Активна",G307&lt;&gt;"Програш"),F307*E307,0)</x:f>
        <x:v>0</x:v>
      </x:c>
      <x:c r="J307" s="68" t="n">
        <x:f>IF(AND(B307="Активна",G307="Виграш"),F307*E307,0)</x:f>
        <x:v>0</x:v>
      </x:c>
    </x:row>
    <x:row r="308">
      <x:c r="A308" t="n">
        <x:v>307</x:v>
      </x:c>
      <x:c r="B308" t="str">
        <x:f>IF(AND(C308='Калькулятор'!$B$6,'Калькулятор'!$D$13="Так",'Калькулятор'!$D$14="Так",'Калькулятор'!$D$17="Так",'Калькулятор'!$D$18="Так",'Калькулятор'!$D$21="Так"),"Активна","")</x:f>
      </x:c>
      <x:c r="C308" t="n">
        <x:v>5</x:v>
      </x:c>
      <x:c r="D308" t="str">
        <x:v>1+2+5+6+9</x:v>
      </x:c>
      <x:c r="E308" s="66" t="str">
        <x:f>IF(B308="Активна",'Калькулятор'!$C$13*'Калькулятор'!$C$14*'Калькулятор'!$C$17*'Калькулятор'!$C$18*'Калькулятор'!$C$21,"")</x:f>
      </x:c>
      <x:c r="F308" s="68" t="n">
        <x:f>IF(B308="Активна",'Калькулятор'!$B$9,0)</x:f>
        <x:v>0</x:v>
      </x:c>
      <x:c r="G308" t="str">
        <x:f>IF(B308&lt;&gt;"Активна","",IF(AND('Калькулятор'!$E$13="Виграш",'Калькулятор'!$E$14="Виграш",'Калькулятор'!$E$17="Виграш",'Калькулятор'!$E$18="Виграш",'Калькулятор'!$E$21="Виграш"),"Виграш",IF(AND('Калькулятор'!$E$13&lt;&gt;"Програш",'Калькулятор'!$E$14&lt;&gt;"Програш",'Калькулятор'!$E$17&lt;&gt;"Програш",'Калькулятор'!$E$18&lt;&gt;"Програш",'Калькулятор'!$E$21&lt;&gt;"Програш"),"Очікується","Програш")))</x:f>
      </x:c>
      <x:c r="H308" s="68" t="n">
        <x:f>IF(B308="Активна",F308*E308,0)</x:f>
        <x:v>0</x:v>
      </x:c>
      <x:c r="I308" s="68" t="n">
        <x:f>IF(AND(B308="Активна",G308&lt;&gt;"Програш"),F308*E308,0)</x:f>
        <x:v>0</x:v>
      </x:c>
      <x:c r="J308" s="68" t="n">
        <x:f>IF(AND(B308="Активна",G308="Виграш"),F308*E308,0)</x:f>
        <x:v>0</x:v>
      </x:c>
    </x:row>
    <x:row r="309">
      <x:c r="A309" t="n">
        <x:v>308</x:v>
      </x:c>
      <x:c r="B309" t="str">
        <x:f>IF(AND(C309='Калькулятор'!$B$6,'Калькулятор'!$D$15="Так",'Калькулятор'!$D$17="Так",'Калькулятор'!$D$18="Так",'Калькулятор'!$D$21="Так"),"Активна","")</x:f>
      </x:c>
      <x:c r="C309" t="n">
        <x:v>4</x:v>
      </x:c>
      <x:c r="D309" t="str">
        <x:v>3+5+6+9</x:v>
      </x:c>
      <x:c r="E309" s="66" t="str">
        <x:f>IF(B309="Активна",'Калькулятор'!$C$15*'Калькулятор'!$C$17*'Калькулятор'!$C$18*'Калькулятор'!$C$21,"")</x:f>
      </x:c>
      <x:c r="F309" s="68" t="n">
        <x:f>IF(B309="Активна",'Калькулятор'!$B$9,0)</x:f>
        <x:v>0</x:v>
      </x:c>
      <x:c r="G309" t="str">
        <x:f>IF(B309&lt;&gt;"Активна","",IF(AND('Калькулятор'!$E$15="Виграш",'Калькулятор'!$E$17="Виграш",'Калькулятор'!$E$18="Виграш",'Калькулятор'!$E$21="Виграш"),"Виграш",IF(AND('Калькулятор'!$E$15&lt;&gt;"Програш",'Калькулятор'!$E$17&lt;&gt;"Програш",'Калькулятор'!$E$18&lt;&gt;"Програш",'Калькулятор'!$E$21&lt;&gt;"Програш"),"Очікується","Програш")))</x:f>
      </x:c>
      <x:c r="H309" s="68" t="n">
        <x:f>IF(B309="Активна",F309*E309,0)</x:f>
        <x:v>0</x:v>
      </x:c>
      <x:c r="I309" s="68" t="n">
        <x:f>IF(AND(B309="Активна",G309&lt;&gt;"Програш"),F309*E309,0)</x:f>
        <x:v>0</x:v>
      </x:c>
      <x:c r="J309" s="68" t="n">
        <x:f>IF(AND(B309="Активна",G309="Виграш"),F309*E309,0)</x:f>
        <x:v>0</x:v>
      </x:c>
    </x:row>
    <x:row r="310">
      <x:c r="A310" t="n">
        <x:v>309</x:v>
      </x:c>
      <x:c r="B310" t="str">
        <x:f>IF(AND(C310='Калькулятор'!$B$6,'Калькулятор'!$D$13="Так",'Калькулятор'!$D$15="Так",'Калькулятор'!$D$17="Так",'Калькулятор'!$D$18="Так",'Калькулятор'!$D$21="Так"),"Активна","")</x:f>
      </x:c>
      <x:c r="C310" t="n">
        <x:v>5</x:v>
      </x:c>
      <x:c r="D310" t="str">
        <x:v>1+3+5+6+9</x:v>
      </x:c>
      <x:c r="E310" s="66" t="str">
        <x:f>IF(B310="Активна",'Калькулятор'!$C$13*'Калькулятор'!$C$15*'Калькулятор'!$C$17*'Калькулятор'!$C$18*'Калькулятор'!$C$21,"")</x:f>
      </x:c>
      <x:c r="F310" s="68" t="n">
        <x:f>IF(B310="Активна",'Калькулятор'!$B$9,0)</x:f>
        <x:v>0</x:v>
      </x:c>
      <x:c r="G310" t="str">
        <x:f>IF(B310&lt;&gt;"Активна","",IF(AND('Калькулятор'!$E$13="Виграш",'Калькулятор'!$E$15="Виграш",'Калькулятор'!$E$17="Виграш",'Калькулятор'!$E$18="Виграш",'Калькулятор'!$E$21="Виграш"),"Виграш",IF(AND('Калькулятор'!$E$13&lt;&gt;"Програш",'Калькулятор'!$E$15&lt;&gt;"Програш",'Калькулятор'!$E$17&lt;&gt;"Програш",'Калькулятор'!$E$18&lt;&gt;"Програш",'Калькулятор'!$E$21&lt;&gt;"Програш"),"Очікується","Програш")))</x:f>
      </x:c>
      <x:c r="H310" s="68" t="n">
        <x:f>IF(B310="Активна",F310*E310,0)</x:f>
        <x:v>0</x:v>
      </x:c>
      <x:c r="I310" s="68" t="n">
        <x:f>IF(AND(B310="Активна",G310&lt;&gt;"Програш"),F310*E310,0)</x:f>
        <x:v>0</x:v>
      </x:c>
      <x:c r="J310" s="68" t="n">
        <x:f>IF(AND(B310="Активна",G310="Виграш"),F310*E310,0)</x:f>
        <x:v>0</x:v>
      </x:c>
    </x:row>
    <x:row r="311">
      <x:c r="A311" t="n">
        <x:v>310</x:v>
      </x:c>
      <x:c r="B311" t="str">
        <x:f>IF(AND(C311='Калькулятор'!$B$6,'Калькулятор'!$D$14="Так",'Калькулятор'!$D$15="Так",'Калькулятор'!$D$17="Так",'Калькулятор'!$D$18="Так",'Калькулятор'!$D$21="Так"),"Активна","")</x:f>
      </x:c>
      <x:c r="C311" t="n">
        <x:v>5</x:v>
      </x:c>
      <x:c r="D311" t="str">
        <x:v>2+3+5+6+9</x:v>
      </x:c>
      <x:c r="E311" s="66" t="str">
        <x:f>IF(B311="Активна",'Калькулятор'!$C$14*'Калькулятор'!$C$15*'Калькулятор'!$C$17*'Калькулятор'!$C$18*'Калькулятор'!$C$21,"")</x:f>
      </x:c>
      <x:c r="F311" s="68" t="n">
        <x:f>IF(B311="Активна",'Калькулятор'!$B$9,0)</x:f>
        <x:v>0</x:v>
      </x:c>
      <x:c r="G311" t="str">
        <x:f>IF(B311&lt;&gt;"Активна","",IF(AND('Калькулятор'!$E$14="Виграш",'Калькулятор'!$E$15="Виграш",'Калькулятор'!$E$17="Виграш",'Калькулятор'!$E$18="Виграш",'Калькулятор'!$E$21="Виграш"),"Виграш",IF(AND('Калькулятор'!$E$14&lt;&gt;"Програш",'Калькулятор'!$E$15&lt;&gt;"Програш",'Калькулятор'!$E$17&lt;&gt;"Програш",'Калькулятор'!$E$18&lt;&gt;"Програш",'Калькулятор'!$E$21&lt;&gt;"Програш"),"Очікується","Програш")))</x:f>
      </x:c>
      <x:c r="H311" s="68" t="n">
        <x:f>IF(B311="Активна",F311*E311,0)</x:f>
        <x:v>0</x:v>
      </x:c>
      <x:c r="I311" s="68" t="n">
        <x:f>IF(AND(B311="Активна",G311&lt;&gt;"Програш"),F311*E311,0)</x:f>
        <x:v>0</x:v>
      </x:c>
      <x:c r="J311" s="68" t="n">
        <x:f>IF(AND(B311="Активна",G311="Виграш"),F311*E311,0)</x:f>
        <x:v>0</x:v>
      </x:c>
    </x:row>
    <x:row r="312">
      <x:c r="A312" t="n">
        <x:v>311</x:v>
      </x:c>
      <x:c r="B312" t="str">
        <x:f>IF(AND(C312='Калькулятор'!$B$6,'Калькулятор'!$D$13="Так",'Калькулятор'!$D$14="Так",'Калькулятор'!$D$15="Так",'Калькулятор'!$D$17="Так",'Калькулятор'!$D$18="Так",'Калькулятор'!$D$21="Так"),"Активна","")</x:f>
      </x:c>
      <x:c r="C312" t="n">
        <x:v>6</x:v>
      </x:c>
      <x:c r="D312" t="str">
        <x:v>1+2+3+5+6+9</x:v>
      </x:c>
      <x:c r="E312" s="66" t="str">
        <x:f>IF(B312="Активна",'Калькулятор'!$C$13*'Калькулятор'!$C$14*'Калькулятор'!$C$15*'Калькулятор'!$C$17*'Калькулятор'!$C$18*'Калькулятор'!$C$21,"")</x:f>
      </x:c>
      <x:c r="F312" s="68" t="n">
        <x:f>IF(B312="Активна",'Калькулятор'!$B$9,0)</x:f>
        <x:v>0</x:v>
      </x:c>
      <x:c r="G312" t="str">
        <x:f>IF(B312&lt;&gt;"Активна","",IF(AND('Калькулятор'!$E$13="Виграш",'Калькулятор'!$E$14="Виграш",'Калькулятор'!$E$15="Виграш",'Калькулятор'!$E$17="Виграш",'Калькулятор'!$E$18="Виграш",'Калькулятор'!$E$21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$18&lt;&gt;"Програш",'Калькулятор'!$E$21&lt;&gt;"Програш"),"Очікується","Програш")))</x:f>
      </x:c>
      <x:c r="H312" s="68" t="n">
        <x:f>IF(B312="Активна",F312*E312,0)</x:f>
        <x:v>0</x:v>
      </x:c>
      <x:c r="I312" s="68" t="n">
        <x:f>IF(AND(B312="Активна",G312&lt;&gt;"Програш"),F312*E312,0)</x:f>
        <x:v>0</x:v>
      </x:c>
      <x:c r="J312" s="68" t="n">
        <x:f>IF(AND(B312="Активна",G312="Виграш"),F312*E312,0)</x:f>
        <x:v>0</x:v>
      </x:c>
    </x:row>
    <x:row r="313">
      <x:c r="A313" t="n">
        <x:v>312</x:v>
      </x:c>
      <x:c r="B313" t="str">
        <x:f>IF(AND(C313='Калькулятор'!$B$6,'Калькулятор'!$D$16="Так",'Калькулятор'!$D$17="Так",'Калькулятор'!$D$18="Так",'Калькулятор'!$D$21="Так"),"Активна","")</x:f>
      </x:c>
      <x:c r="C313" t="n">
        <x:v>4</x:v>
      </x:c>
      <x:c r="D313" t="str">
        <x:v>4+5+6+9</x:v>
      </x:c>
      <x:c r="E313" s="66" t="str">
        <x:f>IF(B313="Активна",'Калькулятор'!$C$16*'Калькулятор'!$C$17*'Калькулятор'!$C$18*'Калькулятор'!$C$21,"")</x:f>
      </x:c>
      <x:c r="F313" s="68" t="n">
        <x:f>IF(B313="Активна",'Калькулятор'!$B$9,0)</x:f>
        <x:v>0</x:v>
      </x:c>
      <x:c r="G313" t="str">
        <x:f>IF(B313&lt;&gt;"Активна","",IF(AND('Калькулятор'!$E$16="Виграш",'Калькулятор'!$E$17="Виграш",'Калькулятор'!$E$18="Виграш",'Калькулятор'!$E$21="Виграш"),"Виграш",IF(AND('Калькулятор'!$E$16&lt;&gt;"Програш",'Калькулятор'!$E$17&lt;&gt;"Програш",'Калькулятор'!$E$18&lt;&gt;"Програш",'Калькулятор'!$E$21&lt;&gt;"Програш"),"Очікується","Програш")))</x:f>
      </x:c>
      <x:c r="H313" s="68" t="n">
        <x:f>IF(B313="Активна",F313*E313,0)</x:f>
        <x:v>0</x:v>
      </x:c>
      <x:c r="I313" s="68" t="n">
        <x:f>IF(AND(B313="Активна",G313&lt;&gt;"Програш"),F313*E313,0)</x:f>
        <x:v>0</x:v>
      </x:c>
      <x:c r="J313" s="68" t="n">
        <x:f>IF(AND(B313="Активна",G313="Виграш"),F313*E313,0)</x:f>
        <x:v>0</x:v>
      </x:c>
    </x:row>
    <x:row r="314">
      <x:c r="A314" t="n">
        <x:v>313</x:v>
      </x:c>
      <x:c r="B314" t="str">
        <x:f>IF(AND(C314='Калькулятор'!$B$6,'Калькулятор'!$D$13="Так",'Калькулятор'!$D$16="Так",'Калькулятор'!$D$17="Так",'Калькулятор'!$D$18="Так",'Калькулятор'!$D$21="Так"),"Активна","")</x:f>
      </x:c>
      <x:c r="C314" t="n">
        <x:v>5</x:v>
      </x:c>
      <x:c r="D314" t="str">
        <x:v>1+4+5+6+9</x:v>
      </x:c>
      <x:c r="E314" s="66" t="str">
        <x:f>IF(B314="Активна",'Калькулятор'!$C$13*'Калькулятор'!$C$16*'Калькулятор'!$C$17*'Калькулятор'!$C$18*'Калькулятор'!$C$21,"")</x:f>
      </x:c>
      <x:c r="F314" s="68" t="n">
        <x:f>IF(B314="Активна",'Калькулятор'!$B$9,0)</x:f>
        <x:v>0</x:v>
      </x:c>
      <x:c r="G314" t="str">
        <x:f>IF(B314&lt;&gt;"Активна","",IF(AND('Калькулятор'!$E$13="Виграш",'Калькулятор'!$E$16="Виграш",'Калькулятор'!$E$17="Виграш",'Калькулятор'!$E$18="Виграш",'Калькулятор'!$E$21="Виграш"),"Виграш",IF(AND('Калькулятор'!$E$13&lt;&gt;"Програш",'Калькулятор'!$E$16&lt;&gt;"Програш",'Калькулятор'!$E$17&lt;&gt;"Програш",'Калькулятор'!$E$18&lt;&gt;"Програш",'Калькулятор'!$E$21&lt;&gt;"Програш"),"Очікується","Програш")))</x:f>
      </x:c>
      <x:c r="H314" s="68" t="n">
        <x:f>IF(B314="Активна",F314*E314,0)</x:f>
        <x:v>0</x:v>
      </x:c>
      <x:c r="I314" s="68" t="n">
        <x:f>IF(AND(B314="Активна",G314&lt;&gt;"Програш"),F314*E314,0)</x:f>
        <x:v>0</x:v>
      </x:c>
      <x:c r="J314" s="68" t="n">
        <x:f>IF(AND(B314="Активна",G314="Виграш"),F314*E314,0)</x:f>
        <x:v>0</x:v>
      </x:c>
    </x:row>
    <x:row r="315">
      <x:c r="A315" t="n">
        <x:v>314</x:v>
      </x:c>
      <x:c r="B315" t="str">
        <x:f>IF(AND(C315='Калькулятор'!$B$6,'Калькулятор'!$D$14="Так",'Калькулятор'!$D$16="Так",'Калькулятор'!$D$17="Так",'Калькулятор'!$D$18="Так",'Калькулятор'!$D$21="Так"),"Активна","")</x:f>
      </x:c>
      <x:c r="C315" t="n">
        <x:v>5</x:v>
      </x:c>
      <x:c r="D315" t="str">
        <x:v>2+4+5+6+9</x:v>
      </x:c>
      <x:c r="E315" s="66" t="str">
        <x:f>IF(B315="Активна",'Калькулятор'!$C$14*'Калькулятор'!$C$16*'Калькулятор'!$C$17*'Калькулятор'!$C$18*'Калькулятор'!$C$21,"")</x:f>
      </x:c>
      <x:c r="F315" s="68" t="n">
        <x:f>IF(B315="Активна",'Калькулятор'!$B$9,0)</x:f>
        <x:v>0</x:v>
      </x:c>
      <x:c r="G315" t="str">
        <x:f>IF(B315&lt;&gt;"Активна","",IF(AND('Калькулятор'!$E$14="Виграш",'Калькулятор'!$E$16="Виграш",'Калькулятор'!$E$17="Виграш",'Калькулятор'!$E$18="Виграш",'Калькулятор'!$E$21="Виграш"),"Виграш",IF(AND('Калькулятор'!$E$14&lt;&gt;"Програш",'Калькулятор'!$E$16&lt;&gt;"Програш",'Калькулятор'!$E$17&lt;&gt;"Програш",'Калькулятор'!$E$18&lt;&gt;"Програш",'Калькулятор'!$E$21&lt;&gt;"Програш"),"Очікується","Програш")))</x:f>
      </x:c>
      <x:c r="H315" s="68" t="n">
        <x:f>IF(B315="Активна",F315*E315,0)</x:f>
        <x:v>0</x:v>
      </x:c>
      <x:c r="I315" s="68" t="n">
        <x:f>IF(AND(B315="Активна",G315&lt;&gt;"Програш"),F315*E315,0)</x:f>
        <x:v>0</x:v>
      </x:c>
      <x:c r="J315" s="68" t="n">
        <x:f>IF(AND(B315="Активна",G315="Виграш"),F315*E315,0)</x:f>
        <x:v>0</x:v>
      </x:c>
    </x:row>
    <x:row r="316">
      <x:c r="A316" t="n">
        <x:v>315</x:v>
      </x:c>
      <x:c r="B316" t="str">
        <x:f>IF(AND(C316='Калькулятор'!$B$6,'Калькулятор'!$D$13="Так",'Калькулятор'!$D$14="Так",'Калькулятор'!$D$16="Так",'Калькулятор'!$D$17="Так",'Калькулятор'!$D$18="Так",'Калькулятор'!$D$21="Так"),"Активна","")</x:f>
      </x:c>
      <x:c r="C316" t="n">
        <x:v>6</x:v>
      </x:c>
      <x:c r="D316" t="str">
        <x:v>1+2+4+5+6+9</x:v>
      </x:c>
      <x:c r="E316" s="66" t="str">
        <x:f>IF(B316="Активна",'Калькулятор'!$C$13*'Калькулятор'!$C$14*'Калькулятор'!$C$16*'Калькулятор'!$C$17*'Калькулятор'!$C$18*'Калькулятор'!$C$21,"")</x:f>
      </x:c>
      <x:c r="F316" s="68" t="n">
        <x:f>IF(B316="Активна",'Калькулятор'!$B$9,0)</x:f>
        <x:v>0</x:v>
      </x:c>
      <x:c r="G316" t="str">
        <x:f>IF(B316&lt;&gt;"Активна","",IF(AND('Калькулятор'!$E$13="Виграш",'Калькулятор'!$E$14="Виграш",'Калькулятор'!$E$16="Виграш",'Калькулятор'!$E$17="Виграш",'Калькулятор'!$E$18="Виграш",'Калькулятор'!$E$21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$18&lt;&gt;"Програш",'Калькулятор'!$E$21&lt;&gt;"Програш"),"Очікується","Програш")))</x:f>
      </x:c>
      <x:c r="H316" s="68" t="n">
        <x:f>IF(B316="Активна",F316*E316,0)</x:f>
        <x:v>0</x:v>
      </x:c>
      <x:c r="I316" s="68" t="n">
        <x:f>IF(AND(B316="Активна",G316&lt;&gt;"Програш"),F316*E316,0)</x:f>
        <x:v>0</x:v>
      </x:c>
      <x:c r="J316" s="68" t="n">
        <x:f>IF(AND(B316="Активна",G316="Виграш"),F316*E316,0)</x:f>
        <x:v>0</x:v>
      </x:c>
    </x:row>
    <x:row r="317">
      <x:c r="A317" t="n">
        <x:v>316</x:v>
      </x:c>
      <x:c r="B317" t="str">
        <x:f>IF(AND(C317='Калькулятор'!$B$6,'Калькулятор'!$D$15="Так",'Калькулятор'!$D$16="Так",'Калькулятор'!$D$17="Так",'Калькулятор'!$D$18="Так",'Калькулятор'!$D$21="Так"),"Активна","")</x:f>
      </x:c>
      <x:c r="C317" t="n">
        <x:v>5</x:v>
      </x:c>
      <x:c r="D317" t="str">
        <x:v>3+4+5+6+9</x:v>
      </x:c>
      <x:c r="E317" s="66" t="str">
        <x:f>IF(B317="Активна",'Калькулятор'!$C$15*'Калькулятор'!$C$16*'Калькулятор'!$C$17*'Калькулятор'!$C$18*'Калькулятор'!$C$21,"")</x:f>
      </x:c>
      <x:c r="F317" s="68" t="n">
        <x:f>IF(B317="Активна",'Калькулятор'!$B$9,0)</x:f>
        <x:v>0</x:v>
      </x:c>
      <x:c r="G317" t="str">
        <x:f>IF(B317&lt;&gt;"Активна","",IF(AND('Калькулятор'!$E$15="Виграш",'Калькулятор'!$E$16="Виграш",'Калькулятор'!$E$17="Виграш",'Калькулятор'!$E$18="Виграш",'Калькулятор'!$E$21="Виграш"),"Виграш",IF(AND('Калькулятор'!$E$15&lt;&gt;"Програш",'Калькулятор'!$E$16&lt;&gt;"Програш",'Калькулятор'!$E$17&lt;&gt;"Програш",'Калькулятор'!$E$18&lt;&gt;"Програш",'Калькулятор'!$E$21&lt;&gt;"Програш"),"Очікується","Програш")))</x:f>
      </x:c>
      <x:c r="H317" s="68" t="n">
        <x:f>IF(B317="Активна",F317*E317,0)</x:f>
        <x:v>0</x:v>
      </x:c>
      <x:c r="I317" s="68" t="n">
        <x:f>IF(AND(B317="Активна",G317&lt;&gt;"Програш"),F317*E317,0)</x:f>
        <x:v>0</x:v>
      </x:c>
      <x:c r="J317" s="68" t="n">
        <x:f>IF(AND(B317="Активна",G317="Виграш"),F317*E317,0)</x:f>
        <x:v>0</x:v>
      </x:c>
    </x:row>
    <x:row r="318">
      <x:c r="A318" t="n">
        <x:v>317</x:v>
      </x:c>
      <x:c r="B318" t="str">
        <x:f>IF(AND(C318='Калькулятор'!$B$6,'Калькулятор'!$D$13="Так",'Калькулятор'!$D$15="Так",'Калькулятор'!$D$16="Так",'Калькулятор'!$D$17="Так",'Калькулятор'!$D$18="Так",'Калькулятор'!$D$21="Так"),"Активна","")</x:f>
      </x:c>
      <x:c r="C318" t="n">
        <x:v>6</x:v>
      </x:c>
      <x:c r="D318" t="str">
        <x:v>1+3+4+5+6+9</x:v>
      </x:c>
      <x:c r="E318" s="66" t="str">
        <x:f>IF(B318="Активна",'Калькулятор'!$C$13*'Калькулятор'!$C$15*'Калькулятор'!$C$16*'Калькулятор'!$C$17*'Калькулятор'!$C$18*'Калькулятор'!$C$21,"")</x:f>
      </x:c>
      <x:c r="F318" s="68" t="n">
        <x:f>IF(B318="Активна",'Калькулятор'!$B$9,0)</x:f>
        <x:v>0</x:v>
      </x:c>
      <x:c r="G318" t="str">
        <x:f>IF(B318&lt;&gt;"Активна","",IF(AND('Калькулятор'!$E$13="Виграш",'Калькулятор'!$E$15="Виграш",'Калькулятор'!$E$16="Виграш",'Калькулятор'!$E$17="Виграш",'Калькулятор'!$E$18="Виграш",'Калькулятор'!$E$21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$18&lt;&gt;"Програш",'Калькулятор'!$E$21&lt;&gt;"Програш"),"Очікується","Програш")))</x:f>
      </x:c>
      <x:c r="H318" s="68" t="n">
        <x:f>IF(B318="Активна",F318*E318,0)</x:f>
        <x:v>0</x:v>
      </x:c>
      <x:c r="I318" s="68" t="n">
        <x:f>IF(AND(B318="Активна",G318&lt;&gt;"Програш"),F318*E318,0)</x:f>
        <x:v>0</x:v>
      </x:c>
      <x:c r="J318" s="68" t="n">
        <x:f>IF(AND(B318="Активна",G318="Виграш"),F318*E318,0)</x:f>
        <x:v>0</x:v>
      </x:c>
    </x:row>
    <x:row r="319">
      <x:c r="A319" t="n">
        <x:v>318</x:v>
      </x:c>
      <x:c r="B319" t="str">
        <x:f>IF(AND(C319='Калькулятор'!$B$6,'Калькулятор'!$D$14="Так",'Калькулятор'!$D$15="Так",'Калькулятор'!$D$16="Так",'Калькулятор'!$D$17="Так",'Калькулятор'!$D$18="Так",'Калькулятор'!$D$21="Так"),"Активна","")</x:f>
      </x:c>
      <x:c r="C319" t="n">
        <x:v>6</x:v>
      </x:c>
      <x:c r="D319" t="str">
        <x:v>2+3+4+5+6+9</x:v>
      </x:c>
      <x:c r="E319" s="66" t="str">
        <x:f>IF(B319="Активна",'Калькулятор'!$C$14*'Калькулятор'!$C$15*'Калькулятор'!$C$16*'Калькулятор'!$C$17*'Калькулятор'!$C$18*'Калькулятор'!$C$21,"")</x:f>
      </x:c>
      <x:c r="F319" s="68" t="n">
        <x:f>IF(B319="Активна",'Калькулятор'!$B$9,0)</x:f>
        <x:v>0</x:v>
      </x:c>
      <x:c r="G319" t="str">
        <x:f>IF(B319&lt;&gt;"Активна","",IF(AND('Калькулятор'!$E$14="Виграш",'Калькулятор'!$E$15="Виграш",'Калькулятор'!$E$16="Виграш",'Калькулятор'!$E$17="Виграш",'Калькулятор'!$E$18="Виграш",'Калькулятор'!$E$21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$21&lt;&gt;"Програш"),"Очікується","Програш")))</x:f>
      </x:c>
      <x:c r="H319" s="68" t="n">
        <x:f>IF(B319="Активна",F319*E319,0)</x:f>
        <x:v>0</x:v>
      </x:c>
      <x:c r="I319" s="68" t="n">
        <x:f>IF(AND(B319="Активна",G319&lt;&gt;"Програш"),F319*E319,0)</x:f>
        <x:v>0</x:v>
      </x:c>
      <x:c r="J319" s="68" t="n">
        <x:f>IF(AND(B319="Активна",G319="Виграш"),F319*E319,0)</x:f>
        <x:v>0</x:v>
      </x:c>
    </x:row>
    <x:row r="320">
      <x:c r="A320" t="n">
        <x:v>319</x:v>
      </x:c>
      <x:c r="B320" t="str">
        <x:f>IF(AND(C320='Калькулятор'!$B$6,'Калькулятор'!$D$13="Так",'Калькулятор'!$D$14="Так",'Калькулятор'!$D$15="Так",'Калькулятор'!$D$16="Так",'Калькулятор'!$D$17="Так",'Калькулятор'!$D$18="Так",'Калькулятор'!$D$21="Так"),"Активна","")</x:f>
      </x:c>
      <x:c r="C320" t="n">
        <x:v>7</x:v>
      </x:c>
      <x:c r="D320" t="str">
        <x:v>1+2+3+4+5+6+9</x:v>
      </x:c>
      <x:c r="E320" s="66" t="str">
        <x:f>IF(B320="Активна",'Калькулятор'!$C$13*'Калькулятор'!$C$14*'Калькулятор'!$C$15*'Калькулятор'!$C$16*'Калькулятор'!$C$17*'Калькулятор'!$C$18*'Калькулятор'!$C$21,"")</x:f>
      </x:c>
      <x:c r="F320" s="68" t="n">
        <x:f>IF(B320="Активна",'Калькулятор'!$B$9,0)</x:f>
        <x:v>0</x:v>
      </x:c>
      <x:c r="G320" t="str">
        <x:f>IF(B320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$18="Виграш",'Калькулятор'!$E$21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$21&lt;&gt;"Програш"),"Очікується","Програш")))</x:f>
      </x:c>
      <x:c r="H320" s="68" t="n">
        <x:f>IF(B320="Активна",F320*E320,0)</x:f>
        <x:v>0</x:v>
      </x:c>
      <x:c r="I320" s="68" t="n">
        <x:f>IF(AND(B320="Активна",G320&lt;&gt;"Програш"),F320*E320,0)</x:f>
        <x:v>0</x:v>
      </x:c>
      <x:c r="J320" s="68" t="n">
        <x:f>IF(AND(B320="Активна",G320="Виграш"),F320*E320,0)</x:f>
        <x:v>0</x:v>
      </x:c>
    </x:row>
    <x:row r="321">
      <x:c r="A321" t="n">
        <x:v>320</x:v>
      </x:c>
      <x:c r="B321" t="str">
        <x:f>IF(AND(C321='Калькулятор'!$B$6,'Калькулятор'!$D$19="Так",'Калькулятор'!$D$21="Так"),"Активна","")</x:f>
        <x:v>Активна</x:v>
      </x:c>
      <x:c r="C321" t="n">
        <x:v>2</x:v>
      </x:c>
      <x:c r="D321" t="str">
        <x:v>7+9</x:v>
      </x:c>
      <x:c r="E321" s="66" t="n">
        <x:f>IF(B321="Активна",'Калькулятор'!$C$19*'Калькулятор'!$C$21,"")</x:f>
        <x:v>2.25</x:v>
      </x:c>
      <x:c r="F321" s="68" t="n">
        <x:f>IF(B321="Активна",'Калькулятор'!$B$9,0)</x:f>
        <x:v>4</x:v>
      </x:c>
      <x:c r="G321" t="str">
        <x:f>IF(B321&lt;&gt;"Активна","",IF(AND('Калькулятор'!$E$19="Виграш",'Калькулятор'!$E$21="Виграш"),"Виграш",IF(AND('Калькулятор'!$E$19&lt;&gt;"Програш",'Калькулятор'!$E$21&lt;&gt;"Програш"),"Очікується","Програш")))</x:f>
        <x:v>Очікується</x:v>
      </x:c>
      <x:c r="H321" s="68" t="n">
        <x:f>IF(B321="Активна",F321*E321,0)</x:f>
        <x:v>9</x:v>
      </x:c>
      <x:c r="I321" s="68" t="n">
        <x:f>IF(AND(B321="Активна",G321&lt;&gt;"Програш"),F321*E321,0)</x:f>
        <x:v>9</x:v>
      </x:c>
      <x:c r="J321" s="68" t="n">
        <x:f>IF(AND(B321="Активна",G321="Виграш"),F321*E321,0)</x:f>
        <x:v>0</x:v>
      </x:c>
    </x:row>
    <x:row r="322">
      <x:c r="A322" t="n">
        <x:v>321</x:v>
      </x:c>
      <x:c r="B322" t="str">
        <x:f>IF(AND(C322='Калькулятор'!$B$6,'Калькулятор'!$D$13="Так",'Калькулятор'!$D$19="Так",'Калькулятор'!$D$21="Так"),"Активна","")</x:f>
      </x:c>
      <x:c r="C322" t="n">
        <x:v>3</x:v>
      </x:c>
      <x:c r="D322" t="str">
        <x:v>1+7+9</x:v>
      </x:c>
      <x:c r="E322" s="66" t="str">
        <x:f>IF(B322="Активна",'Калькулятор'!$C$13*'Калькулятор'!$C$19*'Калькулятор'!$C$21,"")</x:f>
      </x:c>
      <x:c r="F322" s="68" t="n">
        <x:f>IF(B322="Активна",'Калькулятор'!$B$9,0)</x:f>
        <x:v>0</x:v>
      </x:c>
      <x:c r="G322" t="str">
        <x:f>IF(B322&lt;&gt;"Активна","",IF(AND('Калькулятор'!$E$13="Виграш",'Калькулятор'!$E$19="Виграш",'Калькулятор'!$E$21="Виграш"),"Виграш",IF(AND('Калькулятор'!$E$13&lt;&gt;"Програш",'Калькулятор'!$E$19&lt;&gt;"Програш",'Калькулятор'!$E$21&lt;&gt;"Програш"),"Очікується","Програш")))</x:f>
      </x:c>
      <x:c r="H322" s="68" t="n">
        <x:f>IF(B322="Активна",F322*E322,0)</x:f>
        <x:v>0</x:v>
      </x:c>
      <x:c r="I322" s="68" t="n">
        <x:f>IF(AND(B322="Активна",G322&lt;&gt;"Програш"),F322*E322,0)</x:f>
        <x:v>0</x:v>
      </x:c>
      <x:c r="J322" s="68" t="n">
        <x:f>IF(AND(B322="Активна",G322="Виграш"),F322*E322,0)</x:f>
        <x:v>0</x:v>
      </x:c>
    </x:row>
    <x:row r="323">
      <x:c r="A323" t="n">
        <x:v>322</x:v>
      </x:c>
      <x:c r="B323" t="str">
        <x:f>IF(AND(C323='Калькулятор'!$B$6,'Калькулятор'!$D$14="Так",'Калькулятор'!$D$19="Так",'Калькулятор'!$D$21="Так"),"Активна","")</x:f>
      </x:c>
      <x:c r="C323" t="n">
        <x:v>3</x:v>
      </x:c>
      <x:c r="D323" t="str">
        <x:v>2+7+9</x:v>
      </x:c>
      <x:c r="E323" s="66" t="str">
        <x:f>IF(B323="Активна",'Калькулятор'!$C$14*'Калькулятор'!$C$19*'Калькулятор'!$C$21,"")</x:f>
      </x:c>
      <x:c r="F323" s="68" t="n">
        <x:f>IF(B323="Активна",'Калькулятор'!$B$9,0)</x:f>
        <x:v>0</x:v>
      </x:c>
      <x:c r="G323" t="str">
        <x:f>IF(B323&lt;&gt;"Активна","",IF(AND('Калькулятор'!$E$14="Виграш",'Калькулятор'!$E$19="Виграш",'Калькулятор'!$E$21="Виграш"),"Виграш",IF(AND('Калькулятор'!$E$14&lt;&gt;"Програш",'Калькулятор'!$E$19&lt;&gt;"Програш",'Калькулятор'!$E$21&lt;&gt;"Програш"),"Очікується","Програш")))</x:f>
      </x:c>
      <x:c r="H323" s="68" t="n">
        <x:f>IF(B323="Активна",F323*E323,0)</x:f>
        <x:v>0</x:v>
      </x:c>
      <x:c r="I323" s="68" t="n">
        <x:f>IF(AND(B323="Активна",G323&lt;&gt;"Програш"),F323*E323,0)</x:f>
        <x:v>0</x:v>
      </x:c>
      <x:c r="J323" s="68" t="n">
        <x:f>IF(AND(B323="Активна",G323="Виграш"),F323*E323,0)</x:f>
        <x:v>0</x:v>
      </x:c>
    </x:row>
    <x:row r="324">
      <x:c r="A324" t="n">
        <x:v>323</x:v>
      </x:c>
      <x:c r="B324" t="str">
        <x:f>IF(AND(C324='Калькулятор'!$B$6,'Калькулятор'!$D$13="Так",'Калькулятор'!$D$14="Так",'Калькулятор'!$D$19="Так",'Калькулятор'!$D$21="Так"),"Активна","")</x:f>
      </x:c>
      <x:c r="C324" t="n">
        <x:v>4</x:v>
      </x:c>
      <x:c r="D324" t="str">
        <x:v>1+2+7+9</x:v>
      </x:c>
      <x:c r="E324" s="66" t="str">
        <x:f>IF(B324="Активна",'Калькулятор'!$C$13*'Калькулятор'!$C$14*'Калькулятор'!$C$19*'Калькулятор'!$C$21,"")</x:f>
      </x:c>
      <x:c r="F324" s="68" t="n">
        <x:f>IF(B324="Активна",'Калькулятор'!$B$9,0)</x:f>
        <x:v>0</x:v>
      </x:c>
      <x:c r="G324" t="str">
        <x:f>IF(B324&lt;&gt;"Активна","",IF(AND('Калькулятор'!$E$13="Виграш",'Калькулятор'!$E$14="Виграш",'Калькулятор'!$E$19="Виграш",'Калькулятор'!$E$21="Виграш"),"Виграш",IF(AND('Калькулятор'!$E$13&lt;&gt;"Програш",'Калькулятор'!$E$14&lt;&gt;"Програш",'Калькулятор'!$E$19&lt;&gt;"Програш",'Калькулятор'!$E$21&lt;&gt;"Програш"),"Очікується","Програш")))</x:f>
      </x:c>
      <x:c r="H324" s="68" t="n">
        <x:f>IF(B324="Активна",F324*E324,0)</x:f>
        <x:v>0</x:v>
      </x:c>
      <x:c r="I324" s="68" t="n">
        <x:f>IF(AND(B324="Активна",G324&lt;&gt;"Програш"),F324*E324,0)</x:f>
        <x:v>0</x:v>
      </x:c>
      <x:c r="J324" s="68" t="n">
        <x:f>IF(AND(B324="Активна",G324="Виграш"),F324*E324,0)</x:f>
        <x:v>0</x:v>
      </x:c>
    </x:row>
    <x:row r="325">
      <x:c r="A325" t="n">
        <x:v>324</x:v>
      </x:c>
      <x:c r="B325" t="str">
        <x:f>IF(AND(C325='Калькулятор'!$B$6,'Калькулятор'!$D$15="Так",'Калькулятор'!$D$19="Так",'Калькулятор'!$D$21="Так"),"Активна","")</x:f>
      </x:c>
      <x:c r="C325" t="n">
        <x:v>3</x:v>
      </x:c>
      <x:c r="D325" t="str">
        <x:v>3+7+9</x:v>
      </x:c>
      <x:c r="E325" s="66" t="str">
        <x:f>IF(B325="Активна",'Калькулятор'!$C$15*'Калькулятор'!$C$19*'Калькулятор'!$C$21,"")</x:f>
      </x:c>
      <x:c r="F325" s="68" t="n">
        <x:f>IF(B325="Активна",'Калькулятор'!$B$9,0)</x:f>
        <x:v>0</x:v>
      </x:c>
      <x:c r="G325" t="str">
        <x:f>IF(B325&lt;&gt;"Активна","",IF(AND('Калькулятор'!$E$15="Виграш",'Калькулятор'!$E$19="Виграш",'Калькулятор'!$E$21="Виграш"),"Виграш",IF(AND('Калькулятор'!$E$15&lt;&gt;"Програш",'Калькулятор'!$E$19&lt;&gt;"Програш",'Калькулятор'!$E$21&lt;&gt;"Програш"),"Очікується","Програш")))</x:f>
      </x:c>
      <x:c r="H325" s="68" t="n">
        <x:f>IF(B325="Активна",F325*E325,0)</x:f>
        <x:v>0</x:v>
      </x:c>
      <x:c r="I325" s="68" t="n">
        <x:f>IF(AND(B325="Активна",G325&lt;&gt;"Програш"),F325*E325,0)</x:f>
        <x:v>0</x:v>
      </x:c>
      <x:c r="J325" s="68" t="n">
        <x:f>IF(AND(B325="Активна",G325="Виграш"),F325*E325,0)</x:f>
        <x:v>0</x:v>
      </x:c>
    </x:row>
    <x:row r="326">
      <x:c r="A326" t="n">
        <x:v>325</x:v>
      </x:c>
      <x:c r="B326" t="str">
        <x:f>IF(AND(C326='Калькулятор'!$B$6,'Калькулятор'!$D$13="Так",'Калькулятор'!$D$15="Так",'Калькулятор'!$D$19="Так",'Калькулятор'!$D$21="Так"),"Активна","")</x:f>
      </x:c>
      <x:c r="C326" t="n">
        <x:v>4</x:v>
      </x:c>
      <x:c r="D326" t="str">
        <x:v>1+3+7+9</x:v>
      </x:c>
      <x:c r="E326" s="66" t="str">
        <x:f>IF(B326="Активна",'Калькулятор'!$C$13*'Калькулятор'!$C$15*'Калькулятор'!$C$19*'Калькулятор'!$C$21,"")</x:f>
      </x:c>
      <x:c r="F326" s="68" t="n">
        <x:f>IF(B326="Активна",'Калькулятор'!$B$9,0)</x:f>
        <x:v>0</x:v>
      </x:c>
      <x:c r="G326" t="str">
        <x:f>IF(B326&lt;&gt;"Активна","",IF(AND('Калькулятор'!$E$13="Виграш",'Калькулятор'!$E$15="Виграш",'Калькулятор'!$E$19="Виграш",'Калькулятор'!$E$21="Виграш"),"Виграш",IF(AND('Калькулятор'!$E$13&lt;&gt;"Програш",'Калькулятор'!$E$15&lt;&gt;"Програш",'Калькулятор'!$E$19&lt;&gt;"Програш",'Калькулятор'!$E$21&lt;&gt;"Програш"),"Очікується","Програш")))</x:f>
      </x:c>
      <x:c r="H326" s="68" t="n">
        <x:f>IF(B326="Активна",F326*E326,0)</x:f>
        <x:v>0</x:v>
      </x:c>
      <x:c r="I326" s="68" t="n">
        <x:f>IF(AND(B326="Активна",G326&lt;&gt;"Програш"),F326*E326,0)</x:f>
        <x:v>0</x:v>
      </x:c>
      <x:c r="J326" s="68" t="n">
        <x:f>IF(AND(B326="Активна",G326="Виграш"),F326*E326,0)</x:f>
        <x:v>0</x:v>
      </x:c>
    </x:row>
    <x:row r="327">
      <x:c r="A327" t="n">
        <x:v>326</x:v>
      </x:c>
      <x:c r="B327" t="str">
        <x:f>IF(AND(C327='Калькулятор'!$B$6,'Калькулятор'!$D$14="Так",'Калькулятор'!$D$15="Так",'Калькулятор'!$D$19="Так",'Калькулятор'!$D$21="Так"),"Активна","")</x:f>
      </x:c>
      <x:c r="C327" t="n">
        <x:v>4</x:v>
      </x:c>
      <x:c r="D327" t="str">
        <x:v>2+3+7+9</x:v>
      </x:c>
      <x:c r="E327" s="66" t="str">
        <x:f>IF(B327="Активна",'Калькулятор'!$C$14*'Калькулятор'!$C$15*'Калькулятор'!$C$19*'Калькулятор'!$C$21,"")</x:f>
      </x:c>
      <x:c r="F327" s="68" t="n">
        <x:f>IF(B327="Активна",'Калькулятор'!$B$9,0)</x:f>
        <x:v>0</x:v>
      </x:c>
      <x:c r="G327" t="str">
        <x:f>IF(B327&lt;&gt;"Активна","",IF(AND('Калькулятор'!$E$14="Виграш",'Калькулятор'!$E$15="Виграш",'Калькулятор'!$E$19="Виграш",'Калькулятор'!$E$21="Виграш"),"Виграш",IF(AND('Калькулятор'!$E$14&lt;&gt;"Програш",'Калькулятор'!$E$15&lt;&gt;"Програш",'Калькулятор'!$E$19&lt;&gt;"Програш",'Калькулятор'!$E$21&lt;&gt;"Програш"),"Очікується","Програш")))</x:f>
      </x:c>
      <x:c r="H327" s="68" t="n">
        <x:f>IF(B327="Активна",F327*E327,0)</x:f>
        <x:v>0</x:v>
      </x:c>
      <x:c r="I327" s="68" t="n">
        <x:f>IF(AND(B327="Активна",G327&lt;&gt;"Програш"),F327*E327,0)</x:f>
        <x:v>0</x:v>
      </x:c>
      <x:c r="J327" s="68" t="n">
        <x:f>IF(AND(B327="Активна",G327="Виграш"),F327*E327,0)</x:f>
        <x:v>0</x:v>
      </x:c>
    </x:row>
    <x:row r="328">
      <x:c r="A328" t="n">
        <x:v>327</x:v>
      </x:c>
      <x:c r="B328" t="str">
        <x:f>IF(AND(C328='Калькулятор'!$B$6,'Калькулятор'!$D$13="Так",'Калькулятор'!$D$14="Так",'Калькулятор'!$D$15="Так",'Калькулятор'!$D$19="Так",'Калькулятор'!$D$21="Так"),"Активна","")</x:f>
      </x:c>
      <x:c r="C328" t="n">
        <x:v>5</x:v>
      </x:c>
      <x:c r="D328" t="str">
        <x:v>1+2+3+7+9</x:v>
      </x:c>
      <x:c r="E328" s="66" t="str">
        <x:f>IF(B328="Активна",'Калькулятор'!$C$13*'Калькулятор'!$C$14*'Калькулятор'!$C$15*'Калькулятор'!$C$19*'Калькулятор'!$C$21,"")</x:f>
      </x:c>
      <x:c r="F328" s="68" t="n">
        <x:f>IF(B328="Активна",'Калькулятор'!$B$9,0)</x:f>
        <x:v>0</x:v>
      </x:c>
      <x:c r="G328" t="str">
        <x:f>IF(B328&lt;&gt;"Активна","",IF(AND('Калькулятор'!$E$13="Виграш",'Калькулятор'!$E$14="Виграш",'Калькулятор'!$E$15="Виграш",'Калькулятор'!$E$19="Виграш",'Калькулятор'!$E$21="Виграш"),"Виграш",IF(AND('Калькулятор'!$E$13&lt;&gt;"Програш",'Калькулятор'!$E$14&lt;&gt;"Програш",'Калькулятор'!$E$15&lt;&gt;"Програш",'Калькулятор'!$E$19&lt;&gt;"Програш",'Калькулятор'!$E$21&lt;&gt;"Програш"),"Очікується","Програш")))</x:f>
      </x:c>
      <x:c r="H328" s="68" t="n">
        <x:f>IF(B328="Активна",F328*E328,0)</x:f>
        <x:v>0</x:v>
      </x:c>
      <x:c r="I328" s="68" t="n">
        <x:f>IF(AND(B328="Активна",G328&lt;&gt;"Програш"),F328*E328,0)</x:f>
        <x:v>0</x:v>
      </x:c>
      <x:c r="J328" s="68" t="n">
        <x:f>IF(AND(B328="Активна",G328="Виграш"),F328*E328,0)</x:f>
        <x:v>0</x:v>
      </x:c>
    </x:row>
    <x:row r="329">
      <x:c r="A329" t="n">
        <x:v>328</x:v>
      </x:c>
      <x:c r="B329" t="str">
        <x:f>IF(AND(C329='Калькулятор'!$B$6,'Калькулятор'!$D$16="Так",'Калькулятор'!$D$19="Так",'Калькулятор'!$D$21="Так"),"Активна","")</x:f>
      </x:c>
      <x:c r="C329" t="n">
        <x:v>3</x:v>
      </x:c>
      <x:c r="D329" t="str">
        <x:v>4+7+9</x:v>
      </x:c>
      <x:c r="E329" s="66" t="str">
        <x:f>IF(B329="Активна",'Калькулятор'!$C$16*'Калькулятор'!$C$19*'Калькулятор'!$C$21,"")</x:f>
      </x:c>
      <x:c r="F329" s="68" t="n">
        <x:f>IF(B329="Активна",'Калькулятор'!$B$9,0)</x:f>
        <x:v>0</x:v>
      </x:c>
      <x:c r="G329" t="str">
        <x:f>IF(B329&lt;&gt;"Активна","",IF(AND('Калькулятор'!$E$16="Виграш",'Калькулятор'!$E$19="Виграш",'Калькулятор'!$E$21="Виграш"),"Виграш",IF(AND('Калькулятор'!$E$16&lt;&gt;"Програш",'Калькулятор'!$E$19&lt;&gt;"Програш",'Калькулятор'!$E$21&lt;&gt;"Програш"),"Очікується","Програш")))</x:f>
      </x:c>
      <x:c r="H329" s="68" t="n">
        <x:f>IF(B329="Активна",F329*E329,0)</x:f>
        <x:v>0</x:v>
      </x:c>
      <x:c r="I329" s="68" t="n">
        <x:f>IF(AND(B329="Активна",G329&lt;&gt;"Програш"),F329*E329,0)</x:f>
        <x:v>0</x:v>
      </x:c>
      <x:c r="J329" s="68" t="n">
        <x:f>IF(AND(B329="Активна",G329="Виграш"),F329*E329,0)</x:f>
        <x:v>0</x:v>
      </x:c>
    </x:row>
    <x:row r="330">
      <x:c r="A330" t="n">
        <x:v>329</x:v>
      </x:c>
      <x:c r="B330" t="str">
        <x:f>IF(AND(C330='Калькулятор'!$B$6,'Калькулятор'!$D$13="Так",'Калькулятор'!$D$16="Так",'Калькулятор'!$D$19="Так",'Калькулятор'!$D$21="Так"),"Активна","")</x:f>
      </x:c>
      <x:c r="C330" t="n">
        <x:v>4</x:v>
      </x:c>
      <x:c r="D330" t="str">
        <x:v>1+4+7+9</x:v>
      </x:c>
      <x:c r="E330" s="66" t="str">
        <x:f>IF(B330="Активна",'Калькулятор'!$C$13*'Калькулятор'!$C$16*'Калькулятор'!$C$19*'Калькулятор'!$C$21,"")</x:f>
      </x:c>
      <x:c r="F330" s="68" t="n">
        <x:f>IF(B330="Активна",'Калькулятор'!$B$9,0)</x:f>
        <x:v>0</x:v>
      </x:c>
      <x:c r="G330" t="str">
        <x:f>IF(B330&lt;&gt;"Активна","",IF(AND('Калькулятор'!$E$13="Виграш",'Калькулятор'!$E$16="Виграш",'Калькулятор'!$E$19="Виграш",'Калькулятор'!$E$21="Виграш"),"Виграш",IF(AND('Калькулятор'!$E$13&lt;&gt;"Програш",'Калькулятор'!$E$16&lt;&gt;"Програш",'Калькулятор'!$E$19&lt;&gt;"Програш",'Калькулятор'!$E$21&lt;&gt;"Програш"),"Очікується","Програш")))</x:f>
      </x:c>
      <x:c r="H330" s="68" t="n">
        <x:f>IF(B330="Активна",F330*E330,0)</x:f>
        <x:v>0</x:v>
      </x:c>
      <x:c r="I330" s="68" t="n">
        <x:f>IF(AND(B330="Активна",G330&lt;&gt;"Програш"),F330*E330,0)</x:f>
        <x:v>0</x:v>
      </x:c>
      <x:c r="J330" s="68" t="n">
        <x:f>IF(AND(B330="Активна",G330="Виграш"),F330*E330,0)</x:f>
        <x:v>0</x:v>
      </x:c>
    </x:row>
    <x:row r="331">
      <x:c r="A331" t="n">
        <x:v>330</x:v>
      </x:c>
      <x:c r="B331" t="str">
        <x:f>IF(AND(C331='Калькулятор'!$B$6,'Калькулятор'!$D$14="Так",'Калькулятор'!$D$16="Так",'Калькулятор'!$D$19="Так",'Калькулятор'!$D$21="Так"),"Активна","")</x:f>
      </x:c>
      <x:c r="C331" t="n">
        <x:v>4</x:v>
      </x:c>
      <x:c r="D331" t="str">
        <x:v>2+4+7+9</x:v>
      </x:c>
      <x:c r="E331" s="66" t="str">
        <x:f>IF(B331="Активна",'Калькулятор'!$C$14*'Калькулятор'!$C$16*'Калькулятор'!$C$19*'Калькулятор'!$C$21,"")</x:f>
      </x:c>
      <x:c r="F331" s="68" t="n">
        <x:f>IF(B331="Активна",'Калькулятор'!$B$9,0)</x:f>
        <x:v>0</x:v>
      </x:c>
      <x:c r="G331" t="str">
        <x:f>IF(B331&lt;&gt;"Активна","",IF(AND('Калькулятор'!$E$14="Виграш",'Калькулятор'!$E$16="Виграш",'Калькулятор'!$E$19="Виграш",'Калькулятор'!$E$21="Виграш"),"Виграш",IF(AND('Калькулятор'!$E$14&lt;&gt;"Програш",'Калькулятор'!$E$16&lt;&gt;"Програш",'Калькулятор'!$E$19&lt;&gt;"Програш",'Калькулятор'!$E$21&lt;&gt;"Програш"),"Очікується","Програш")))</x:f>
      </x:c>
      <x:c r="H331" s="68" t="n">
        <x:f>IF(B331="Активна",F331*E331,0)</x:f>
        <x:v>0</x:v>
      </x:c>
      <x:c r="I331" s="68" t="n">
        <x:f>IF(AND(B331="Активна",G331&lt;&gt;"Програш"),F331*E331,0)</x:f>
        <x:v>0</x:v>
      </x:c>
      <x:c r="J331" s="68" t="n">
        <x:f>IF(AND(B331="Активна",G331="Виграш"),F331*E331,0)</x:f>
        <x:v>0</x:v>
      </x:c>
    </x:row>
    <x:row r="332">
      <x:c r="A332" t="n">
        <x:v>331</x:v>
      </x:c>
      <x:c r="B332" t="str">
        <x:f>IF(AND(C332='Калькулятор'!$B$6,'Калькулятор'!$D$13="Так",'Калькулятор'!$D$14="Так",'Калькулятор'!$D$16="Так",'Калькулятор'!$D$19="Так",'Калькулятор'!$D$21="Так"),"Активна","")</x:f>
      </x:c>
      <x:c r="C332" t="n">
        <x:v>5</x:v>
      </x:c>
      <x:c r="D332" t="str">
        <x:v>1+2+4+7+9</x:v>
      </x:c>
      <x:c r="E332" s="66" t="str">
        <x:f>IF(B332="Активна",'Калькулятор'!$C$13*'Калькулятор'!$C$14*'Калькулятор'!$C$16*'Калькулятор'!$C$19*'Калькулятор'!$C$21,"")</x:f>
      </x:c>
      <x:c r="F332" s="68" t="n">
        <x:f>IF(B332="Активна",'Калькулятор'!$B$9,0)</x:f>
        <x:v>0</x:v>
      </x:c>
      <x:c r="G332" t="str">
        <x:f>IF(B332&lt;&gt;"Активна","",IF(AND('Калькулятор'!$E$13="Виграш",'Калькулятор'!$E$14="Виграш",'Калькулятор'!$E$16="Виграш",'Калькулятор'!$E$19="Виграш",'Калькулятор'!$E$21="Виграш"),"Виграш",IF(AND('Калькулятор'!$E$13&lt;&gt;"Програш",'Калькулятор'!$E$14&lt;&gt;"Програш",'Калькулятор'!$E$16&lt;&gt;"Програш",'Калькулятор'!$E$19&lt;&gt;"Програш",'Калькулятор'!$E$21&lt;&gt;"Програш"),"Очікується","Програш")))</x:f>
      </x:c>
      <x:c r="H332" s="68" t="n">
        <x:f>IF(B332="Активна",F332*E332,0)</x:f>
        <x:v>0</x:v>
      </x:c>
      <x:c r="I332" s="68" t="n">
        <x:f>IF(AND(B332="Активна",G332&lt;&gt;"Програш"),F332*E332,0)</x:f>
        <x:v>0</x:v>
      </x:c>
      <x:c r="J332" s="68" t="n">
        <x:f>IF(AND(B332="Активна",G332="Виграш"),F332*E332,0)</x:f>
        <x:v>0</x:v>
      </x:c>
    </x:row>
    <x:row r="333">
      <x:c r="A333" t="n">
        <x:v>332</x:v>
      </x:c>
      <x:c r="B333" t="str">
        <x:f>IF(AND(C333='Калькулятор'!$B$6,'Калькулятор'!$D$15="Так",'Калькулятор'!$D$16="Так",'Калькулятор'!$D$19="Так",'Калькулятор'!$D$21="Так"),"Активна","")</x:f>
      </x:c>
      <x:c r="C333" t="n">
        <x:v>4</x:v>
      </x:c>
      <x:c r="D333" t="str">
        <x:v>3+4+7+9</x:v>
      </x:c>
      <x:c r="E333" s="66" t="str">
        <x:f>IF(B333="Активна",'Калькулятор'!$C$15*'Калькулятор'!$C$16*'Калькулятор'!$C$19*'Калькулятор'!$C$21,"")</x:f>
      </x:c>
      <x:c r="F333" s="68" t="n">
        <x:f>IF(B333="Активна",'Калькулятор'!$B$9,0)</x:f>
        <x:v>0</x:v>
      </x:c>
      <x:c r="G333" t="str">
        <x:f>IF(B333&lt;&gt;"Активна","",IF(AND('Калькулятор'!$E$15="Виграш",'Калькулятор'!$E$16="Виграш",'Калькулятор'!$E$19="Виграш",'Калькулятор'!$E$21="Виграш"),"Виграш",IF(AND('Калькулятор'!$E$15&lt;&gt;"Програш",'Калькулятор'!$E$16&lt;&gt;"Програш",'Калькулятор'!$E$19&lt;&gt;"Програш",'Калькулятор'!$E$21&lt;&gt;"Програш"),"Очікується","Програш")))</x:f>
      </x:c>
      <x:c r="H333" s="68" t="n">
        <x:f>IF(B333="Активна",F333*E333,0)</x:f>
        <x:v>0</x:v>
      </x:c>
      <x:c r="I333" s="68" t="n">
        <x:f>IF(AND(B333="Активна",G333&lt;&gt;"Програш"),F333*E333,0)</x:f>
        <x:v>0</x:v>
      </x:c>
      <x:c r="J333" s="68" t="n">
        <x:f>IF(AND(B333="Активна",G333="Виграш"),F333*E333,0)</x:f>
        <x:v>0</x:v>
      </x:c>
    </x:row>
    <x:row r="334">
      <x:c r="A334" t="n">
        <x:v>333</x:v>
      </x:c>
      <x:c r="B334" t="str">
        <x:f>IF(AND(C334='Калькулятор'!$B$6,'Калькулятор'!$D$13="Так",'Калькулятор'!$D$15="Так",'Калькулятор'!$D$16="Так",'Калькулятор'!$D$19="Так",'Калькулятор'!$D$21="Так"),"Активна","")</x:f>
      </x:c>
      <x:c r="C334" t="n">
        <x:v>5</x:v>
      </x:c>
      <x:c r="D334" t="str">
        <x:v>1+3+4+7+9</x:v>
      </x:c>
      <x:c r="E334" s="66" t="str">
        <x:f>IF(B334="Активна",'Калькулятор'!$C$13*'Калькулятор'!$C$15*'Калькулятор'!$C$16*'Калькулятор'!$C$19*'Калькулятор'!$C$21,"")</x:f>
      </x:c>
      <x:c r="F334" s="68" t="n">
        <x:f>IF(B334="Активна",'Калькулятор'!$B$9,0)</x:f>
        <x:v>0</x:v>
      </x:c>
      <x:c r="G334" t="str">
        <x:f>IF(B334&lt;&gt;"Активна","",IF(AND('Калькулятор'!$E$13="Виграш",'Калькулятор'!$E$15="Виграш",'Калькулятор'!$E$16="Виграш",'Калькулятор'!$E$19="Виграш",'Калькулятор'!$E$21="Виграш"),"Виграш",IF(AND('Калькулятор'!$E$13&lt;&gt;"Програш",'Калькулятор'!$E$15&lt;&gt;"Програш",'Калькулятор'!$E$16&lt;&gt;"Програш",'Калькулятор'!$E$19&lt;&gt;"Програш",'Калькулятор'!$E$21&lt;&gt;"Програш"),"Очікується","Програш")))</x:f>
      </x:c>
      <x:c r="H334" s="68" t="n">
        <x:f>IF(B334="Активна",F334*E334,0)</x:f>
        <x:v>0</x:v>
      </x:c>
      <x:c r="I334" s="68" t="n">
        <x:f>IF(AND(B334="Активна",G334&lt;&gt;"Програш"),F334*E334,0)</x:f>
        <x:v>0</x:v>
      </x:c>
      <x:c r="J334" s="68" t="n">
        <x:f>IF(AND(B334="Активна",G334="Виграш"),F334*E334,0)</x:f>
        <x:v>0</x:v>
      </x:c>
    </x:row>
    <x:row r="335">
      <x:c r="A335" t="n">
        <x:v>334</x:v>
      </x:c>
      <x:c r="B335" t="str">
        <x:f>IF(AND(C335='Калькулятор'!$B$6,'Калькулятор'!$D$14="Так",'Калькулятор'!$D$15="Так",'Калькулятор'!$D$16="Так",'Калькулятор'!$D$19="Так",'Калькулятор'!$D$21="Так"),"Активна","")</x:f>
      </x:c>
      <x:c r="C335" t="n">
        <x:v>5</x:v>
      </x:c>
      <x:c r="D335" t="str">
        <x:v>2+3+4+7+9</x:v>
      </x:c>
      <x:c r="E335" s="66" t="str">
        <x:f>IF(B335="Активна",'Калькулятор'!$C$14*'Калькулятор'!$C$15*'Калькулятор'!$C$16*'Калькулятор'!$C$19*'Калькулятор'!$C$21,"")</x:f>
      </x:c>
      <x:c r="F335" s="68" t="n">
        <x:f>IF(B335="Активна",'Калькулятор'!$B$9,0)</x:f>
        <x:v>0</x:v>
      </x:c>
      <x:c r="G335" t="str">
        <x:f>IF(B335&lt;&gt;"Активна","",IF(AND('Калькулятор'!$E$14="Виграш",'Калькулятор'!$E$15="Виграш",'Калькулятор'!$E$16="Виграш",'Калькулятор'!$E$19="Виграш",'Калькулятор'!$E$21="Виграш"),"Виграш",IF(AND('Калькулятор'!$E$14&lt;&gt;"Програш",'Калькулятор'!$E$15&lt;&gt;"Програш",'Калькулятор'!$E$16&lt;&gt;"Програш",'Калькулятор'!$E$19&lt;&gt;"Програш",'Калькулятор'!$E$21&lt;&gt;"Програш"),"Очікується","Програш")))</x:f>
      </x:c>
      <x:c r="H335" s="68" t="n">
        <x:f>IF(B335="Активна",F335*E335,0)</x:f>
        <x:v>0</x:v>
      </x:c>
      <x:c r="I335" s="68" t="n">
        <x:f>IF(AND(B335="Активна",G335&lt;&gt;"Програш"),F335*E335,0)</x:f>
        <x:v>0</x:v>
      </x:c>
      <x:c r="J335" s="68" t="n">
        <x:f>IF(AND(B335="Активна",G335="Виграш"),F335*E335,0)</x:f>
        <x:v>0</x:v>
      </x:c>
    </x:row>
    <x:row r="336">
      <x:c r="A336" t="n">
        <x:v>335</x:v>
      </x:c>
      <x:c r="B336" t="str">
        <x:f>IF(AND(C336='Калькулятор'!$B$6,'Калькулятор'!$D$13="Так",'Калькулятор'!$D$14="Так",'Калькулятор'!$D$15="Так",'Калькулятор'!$D$16="Так",'Калькулятор'!$D$19="Так",'Калькулятор'!$D$21="Так"),"Активна","")</x:f>
      </x:c>
      <x:c r="C336" t="n">
        <x:v>6</x:v>
      </x:c>
      <x:c r="D336" t="str">
        <x:v>1+2+3+4+7+9</x:v>
      </x:c>
      <x:c r="E336" s="66" t="str">
        <x:f>IF(B336="Активна",'Калькулятор'!$C$13*'Калькулятор'!$C$14*'Калькулятор'!$C$15*'Калькулятор'!$C$16*'Калькулятор'!$C$19*'Калькулятор'!$C$21,"")</x:f>
      </x:c>
      <x:c r="F336" s="68" t="n">
        <x:f>IF(B336="Активна",'Калькулятор'!$B$9,0)</x:f>
        <x:v>0</x:v>
      </x:c>
      <x:c r="G336" t="str">
        <x:f>IF(B336&lt;&gt;"Активна","",IF(AND('Калькулятор'!$E$13="Виграш",'Калькулятор'!$E$14="Виграш",'Калькулятор'!$E$15="Виграш",'Калькулятор'!$E$16="Виграш",'Калькулятор'!$E$19="Виграш",'Калькулятор'!$E$21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$19&lt;&gt;"Програш",'Калькулятор'!$E$21&lt;&gt;"Програш"),"Очікується","Програш")))</x:f>
      </x:c>
      <x:c r="H336" s="68" t="n">
        <x:f>IF(B336="Активна",F336*E336,0)</x:f>
        <x:v>0</x:v>
      </x:c>
      <x:c r="I336" s="68" t="n">
        <x:f>IF(AND(B336="Активна",G336&lt;&gt;"Програш"),F336*E336,0)</x:f>
        <x:v>0</x:v>
      </x:c>
      <x:c r="J336" s="68" t="n">
        <x:f>IF(AND(B336="Активна",G336="Виграш"),F336*E336,0)</x:f>
        <x:v>0</x:v>
      </x:c>
    </x:row>
    <x:row r="337">
      <x:c r="A337" t="n">
        <x:v>336</x:v>
      </x:c>
      <x:c r="B337" t="str">
        <x:f>IF(AND(C337='Калькулятор'!$B$6,'Калькулятор'!$D$17="Так",'Калькулятор'!$D$19="Так",'Калькулятор'!$D$21="Так"),"Активна","")</x:f>
      </x:c>
      <x:c r="C337" t="n">
        <x:v>3</x:v>
      </x:c>
      <x:c r="D337" t="str">
        <x:v>5+7+9</x:v>
      </x:c>
      <x:c r="E337" s="66" t="str">
        <x:f>IF(B337="Активна",'Калькулятор'!$C$17*'Калькулятор'!$C$19*'Калькулятор'!$C$21,"")</x:f>
      </x:c>
      <x:c r="F337" s="68" t="n">
        <x:f>IF(B337="Активна",'Калькулятор'!$B$9,0)</x:f>
        <x:v>0</x:v>
      </x:c>
      <x:c r="G337" t="str">
        <x:f>IF(B337&lt;&gt;"Активна","",IF(AND('Калькулятор'!$E$17="Виграш",'Калькулятор'!$E$19="Виграш",'Калькулятор'!$E$21="Виграш"),"Виграш",IF(AND('Калькулятор'!$E$17&lt;&gt;"Програш",'Калькулятор'!$E$19&lt;&gt;"Програш",'Калькулятор'!$E$21&lt;&gt;"Програш"),"Очікується","Програш")))</x:f>
      </x:c>
      <x:c r="H337" s="68" t="n">
        <x:f>IF(B337="Активна",F337*E337,0)</x:f>
        <x:v>0</x:v>
      </x:c>
      <x:c r="I337" s="68" t="n">
        <x:f>IF(AND(B337="Активна",G337&lt;&gt;"Програш"),F337*E337,0)</x:f>
        <x:v>0</x:v>
      </x:c>
      <x:c r="J337" s="68" t="n">
        <x:f>IF(AND(B337="Активна",G337="Виграш"),F337*E337,0)</x:f>
        <x:v>0</x:v>
      </x:c>
    </x:row>
    <x:row r="338">
      <x:c r="A338" t="n">
        <x:v>337</x:v>
      </x:c>
      <x:c r="B338" t="str">
        <x:f>IF(AND(C338='Калькулятор'!$B$6,'Калькулятор'!$D$13="Так",'Калькулятор'!$D$17="Так",'Калькулятор'!$D$19="Так",'Калькулятор'!$D$21="Так"),"Активна","")</x:f>
      </x:c>
      <x:c r="C338" t="n">
        <x:v>4</x:v>
      </x:c>
      <x:c r="D338" t="str">
        <x:v>1+5+7+9</x:v>
      </x:c>
      <x:c r="E338" s="66" t="str">
        <x:f>IF(B338="Активна",'Калькулятор'!$C$13*'Калькулятор'!$C$17*'Калькулятор'!$C$19*'Калькулятор'!$C$21,"")</x:f>
      </x:c>
      <x:c r="F338" s="68" t="n">
        <x:f>IF(B338="Активна",'Калькулятор'!$B$9,0)</x:f>
        <x:v>0</x:v>
      </x:c>
      <x:c r="G338" t="str">
        <x:f>IF(B338&lt;&gt;"Активна","",IF(AND('Калькулятор'!$E$13="Виграш",'Калькулятор'!$E$17="Виграш",'Калькулятор'!$E$19="Виграш",'Калькулятор'!$E$21="Виграш"),"Виграш",IF(AND('Калькулятор'!$E$13&lt;&gt;"Програш",'Калькулятор'!$E$17&lt;&gt;"Програш",'Калькулятор'!$E$19&lt;&gt;"Програш",'Калькулятор'!$E$21&lt;&gt;"Програш"),"Очікується","Програш")))</x:f>
      </x:c>
      <x:c r="H338" s="68" t="n">
        <x:f>IF(B338="Активна",F338*E338,0)</x:f>
        <x:v>0</x:v>
      </x:c>
      <x:c r="I338" s="68" t="n">
        <x:f>IF(AND(B338="Активна",G338&lt;&gt;"Програш"),F338*E338,0)</x:f>
        <x:v>0</x:v>
      </x:c>
      <x:c r="J338" s="68" t="n">
        <x:f>IF(AND(B338="Активна",G338="Виграш"),F338*E338,0)</x:f>
        <x:v>0</x:v>
      </x:c>
    </x:row>
    <x:row r="339">
      <x:c r="A339" t="n">
        <x:v>338</x:v>
      </x:c>
      <x:c r="B339" t="str">
        <x:f>IF(AND(C339='Калькулятор'!$B$6,'Калькулятор'!$D$14="Так",'Калькулятор'!$D$17="Так",'Калькулятор'!$D$19="Так",'Калькулятор'!$D$21="Так"),"Активна","")</x:f>
      </x:c>
      <x:c r="C339" t="n">
        <x:v>4</x:v>
      </x:c>
      <x:c r="D339" t="str">
        <x:v>2+5+7+9</x:v>
      </x:c>
      <x:c r="E339" s="66" t="str">
        <x:f>IF(B339="Активна",'Калькулятор'!$C$14*'Калькулятор'!$C$17*'Калькулятор'!$C$19*'Калькулятор'!$C$21,"")</x:f>
      </x:c>
      <x:c r="F339" s="68" t="n">
        <x:f>IF(B339="Активна",'Калькулятор'!$B$9,0)</x:f>
        <x:v>0</x:v>
      </x:c>
      <x:c r="G339" t="str">
        <x:f>IF(B339&lt;&gt;"Активна","",IF(AND('Калькулятор'!$E$14="Виграш",'Калькулятор'!$E$17="Виграш",'Калькулятор'!$E$19="Виграш",'Калькулятор'!$E$21="Виграш"),"Виграш",IF(AND('Калькулятор'!$E$14&lt;&gt;"Програш",'Калькулятор'!$E$17&lt;&gt;"Програш",'Калькулятор'!$E$19&lt;&gt;"Програш",'Калькулятор'!$E$21&lt;&gt;"Програш"),"Очікується","Програш")))</x:f>
      </x:c>
      <x:c r="H339" s="68" t="n">
        <x:f>IF(B339="Активна",F339*E339,0)</x:f>
        <x:v>0</x:v>
      </x:c>
      <x:c r="I339" s="68" t="n">
        <x:f>IF(AND(B339="Активна",G339&lt;&gt;"Програш"),F339*E339,0)</x:f>
        <x:v>0</x:v>
      </x:c>
      <x:c r="J339" s="68" t="n">
        <x:f>IF(AND(B339="Активна",G339="Виграш"),F339*E339,0)</x:f>
        <x:v>0</x:v>
      </x:c>
    </x:row>
    <x:row r="340">
      <x:c r="A340" t="n">
        <x:v>339</x:v>
      </x:c>
      <x:c r="B340" t="str">
        <x:f>IF(AND(C340='Калькулятор'!$B$6,'Калькулятор'!$D$13="Так",'Калькулятор'!$D$14="Так",'Калькулятор'!$D$17="Так",'Калькулятор'!$D$19="Так",'Калькулятор'!$D$21="Так"),"Активна","")</x:f>
      </x:c>
      <x:c r="C340" t="n">
        <x:v>5</x:v>
      </x:c>
      <x:c r="D340" t="str">
        <x:v>1+2+5+7+9</x:v>
      </x:c>
      <x:c r="E340" s="66" t="str">
        <x:f>IF(B340="Активна",'Калькулятор'!$C$13*'Калькулятор'!$C$14*'Калькулятор'!$C$17*'Калькулятор'!$C$19*'Калькулятор'!$C$21,"")</x:f>
      </x:c>
      <x:c r="F340" s="68" t="n">
        <x:f>IF(B340="Активна",'Калькулятор'!$B$9,0)</x:f>
        <x:v>0</x:v>
      </x:c>
      <x:c r="G340" t="str">
        <x:f>IF(B340&lt;&gt;"Активна","",IF(AND('Калькулятор'!$E$13="Виграш",'Калькулятор'!$E$14="Виграш",'Калькулятор'!$E$17="Виграш",'Калькулятор'!$E$19="Виграш",'Калькулятор'!$E$21="Виграш"),"Виграш",IF(AND('Калькулятор'!$E$13&lt;&gt;"Програш",'Калькулятор'!$E$14&lt;&gt;"Програш",'Калькулятор'!$E$17&lt;&gt;"Програш",'Калькулятор'!$E$19&lt;&gt;"Програш",'Калькулятор'!$E$21&lt;&gt;"Програш"),"Очікується","Програш")))</x:f>
      </x:c>
      <x:c r="H340" s="68" t="n">
        <x:f>IF(B340="Активна",F340*E340,0)</x:f>
        <x:v>0</x:v>
      </x:c>
      <x:c r="I340" s="68" t="n">
        <x:f>IF(AND(B340="Активна",G340&lt;&gt;"Програш"),F340*E340,0)</x:f>
        <x:v>0</x:v>
      </x:c>
      <x:c r="J340" s="68" t="n">
        <x:f>IF(AND(B340="Активна",G340="Виграш"),F340*E340,0)</x:f>
        <x:v>0</x:v>
      </x:c>
    </x:row>
    <x:row r="341">
      <x:c r="A341" t="n">
        <x:v>340</x:v>
      </x:c>
      <x:c r="B341" t="str">
        <x:f>IF(AND(C341='Калькулятор'!$B$6,'Калькулятор'!$D$15="Так",'Калькулятор'!$D$17="Так",'Калькулятор'!$D$19="Так",'Калькулятор'!$D$21="Так"),"Активна","")</x:f>
      </x:c>
      <x:c r="C341" t="n">
        <x:v>4</x:v>
      </x:c>
      <x:c r="D341" t="str">
        <x:v>3+5+7+9</x:v>
      </x:c>
      <x:c r="E341" s="66" t="str">
        <x:f>IF(B341="Активна",'Калькулятор'!$C$15*'Калькулятор'!$C$17*'Калькулятор'!$C$19*'Калькулятор'!$C$21,"")</x:f>
      </x:c>
      <x:c r="F341" s="68" t="n">
        <x:f>IF(B341="Активна",'Калькулятор'!$B$9,0)</x:f>
        <x:v>0</x:v>
      </x:c>
      <x:c r="G341" t="str">
        <x:f>IF(B341&lt;&gt;"Активна","",IF(AND('Калькулятор'!$E$15="Виграш",'Калькулятор'!$E$17="Виграш",'Калькулятор'!$E$19="Виграш",'Калькулятор'!$E$21="Виграш"),"Виграш",IF(AND('Калькулятор'!$E$15&lt;&gt;"Програш",'Калькулятор'!$E$17&lt;&gt;"Програш",'Калькулятор'!$E$19&lt;&gt;"Програш",'Калькулятор'!$E$21&lt;&gt;"Програш"),"Очікується","Програш")))</x:f>
      </x:c>
      <x:c r="H341" s="68" t="n">
        <x:f>IF(B341="Активна",F341*E341,0)</x:f>
        <x:v>0</x:v>
      </x:c>
      <x:c r="I341" s="68" t="n">
        <x:f>IF(AND(B341="Активна",G341&lt;&gt;"Програш"),F341*E341,0)</x:f>
        <x:v>0</x:v>
      </x:c>
      <x:c r="J341" s="68" t="n">
        <x:f>IF(AND(B341="Активна",G341="Виграш"),F341*E341,0)</x:f>
        <x:v>0</x:v>
      </x:c>
    </x:row>
    <x:row r="342">
      <x:c r="A342" t="n">
        <x:v>341</x:v>
      </x:c>
      <x:c r="B342" t="str">
        <x:f>IF(AND(C342='Калькулятор'!$B$6,'Калькулятор'!$D$13="Так",'Калькулятор'!$D$15="Так",'Калькулятор'!$D$17="Так",'Калькулятор'!$D$19="Так",'Калькулятор'!$D$21="Так"),"Активна","")</x:f>
      </x:c>
      <x:c r="C342" t="n">
        <x:v>5</x:v>
      </x:c>
      <x:c r="D342" t="str">
        <x:v>1+3+5+7+9</x:v>
      </x:c>
      <x:c r="E342" s="66" t="str">
        <x:f>IF(B342="Активна",'Калькулятор'!$C$13*'Калькулятор'!$C$15*'Калькулятор'!$C$17*'Калькулятор'!$C$19*'Калькулятор'!$C$21,"")</x:f>
      </x:c>
      <x:c r="F342" s="68" t="n">
        <x:f>IF(B342="Активна",'Калькулятор'!$B$9,0)</x:f>
        <x:v>0</x:v>
      </x:c>
      <x:c r="G342" t="str">
        <x:f>IF(B342&lt;&gt;"Активна","",IF(AND('Калькулятор'!$E$13="Виграш",'Калькулятор'!$E$15="Виграш",'Калькулятор'!$E$17="Виграш",'Калькулятор'!$E$19="Виграш",'Калькулятор'!$E$21="Виграш"),"Виграш",IF(AND('Калькулятор'!$E$13&lt;&gt;"Програш",'Калькулятор'!$E$15&lt;&gt;"Програш",'Калькулятор'!$E$17&lt;&gt;"Програш",'Калькулятор'!$E$19&lt;&gt;"Програш",'Калькулятор'!$E$21&lt;&gt;"Програш"),"Очікується","Програш")))</x:f>
      </x:c>
      <x:c r="H342" s="68" t="n">
        <x:f>IF(B342="Активна",F342*E342,0)</x:f>
        <x:v>0</x:v>
      </x:c>
      <x:c r="I342" s="68" t="n">
        <x:f>IF(AND(B342="Активна",G342&lt;&gt;"Програш"),F342*E342,0)</x:f>
        <x:v>0</x:v>
      </x:c>
      <x:c r="J342" s="68" t="n">
        <x:f>IF(AND(B342="Активна",G342="Виграш"),F342*E342,0)</x:f>
        <x:v>0</x:v>
      </x:c>
    </x:row>
    <x:row r="343">
      <x:c r="A343" t="n">
        <x:v>342</x:v>
      </x:c>
      <x:c r="B343" t="str">
        <x:f>IF(AND(C343='Калькулятор'!$B$6,'Калькулятор'!$D$14="Так",'Калькулятор'!$D$15="Так",'Калькулятор'!$D$17="Так",'Калькулятор'!$D$19="Так",'Калькулятор'!$D$21="Так"),"Активна","")</x:f>
      </x:c>
      <x:c r="C343" t="n">
        <x:v>5</x:v>
      </x:c>
      <x:c r="D343" t="str">
        <x:v>2+3+5+7+9</x:v>
      </x:c>
      <x:c r="E343" s="66" t="str">
        <x:f>IF(B343="Активна",'Калькулятор'!$C$14*'Калькулятор'!$C$15*'Калькулятор'!$C$17*'Калькулятор'!$C$19*'Калькулятор'!$C$21,"")</x:f>
      </x:c>
      <x:c r="F343" s="68" t="n">
        <x:f>IF(B343="Активна",'Калькулятор'!$B$9,0)</x:f>
        <x:v>0</x:v>
      </x:c>
      <x:c r="G343" t="str">
        <x:f>IF(B343&lt;&gt;"Активна","",IF(AND('Калькулятор'!$E$14="Виграш",'Калькулятор'!$E$15="Виграш",'Калькулятор'!$E$17="Виграш",'Калькулятор'!$E$19="Виграш",'Калькулятор'!$E$21="Виграш"),"Виграш",IF(AND('Калькулятор'!$E$14&lt;&gt;"Програш",'Калькулятор'!$E$15&lt;&gt;"Програш",'Калькулятор'!$E$17&lt;&gt;"Програш",'Калькулятор'!$E$19&lt;&gt;"Програш",'Калькулятор'!$E$21&lt;&gt;"Програш"),"Очікується","Програш")))</x:f>
      </x:c>
      <x:c r="H343" s="68" t="n">
        <x:f>IF(B343="Активна",F343*E343,0)</x:f>
        <x:v>0</x:v>
      </x:c>
      <x:c r="I343" s="68" t="n">
        <x:f>IF(AND(B343="Активна",G343&lt;&gt;"Програш"),F343*E343,0)</x:f>
        <x:v>0</x:v>
      </x:c>
      <x:c r="J343" s="68" t="n">
        <x:f>IF(AND(B343="Активна",G343="Виграш"),F343*E343,0)</x:f>
        <x:v>0</x:v>
      </x:c>
    </x:row>
    <x:row r="344">
      <x:c r="A344" t="n">
        <x:v>343</x:v>
      </x:c>
      <x:c r="B344" t="str">
        <x:f>IF(AND(C344='Калькулятор'!$B$6,'Калькулятор'!$D$13="Так",'Калькулятор'!$D$14="Так",'Калькулятор'!$D$15="Так",'Калькулятор'!$D$17="Так",'Калькулятор'!$D$19="Так",'Калькулятор'!$D$21="Так"),"Активна","")</x:f>
      </x:c>
      <x:c r="C344" t="n">
        <x:v>6</x:v>
      </x:c>
      <x:c r="D344" t="str">
        <x:v>1+2+3+5+7+9</x:v>
      </x:c>
      <x:c r="E344" s="66" t="str">
        <x:f>IF(B344="Активна",'Калькулятор'!$C$13*'Калькулятор'!$C$14*'Калькулятор'!$C$15*'Калькулятор'!$C$17*'Калькулятор'!$C$19*'Калькулятор'!$C$21,"")</x:f>
      </x:c>
      <x:c r="F344" s="68" t="n">
        <x:f>IF(B344="Активна",'Калькулятор'!$B$9,0)</x:f>
        <x:v>0</x:v>
      </x:c>
      <x:c r="G344" t="str">
        <x:f>IF(B344&lt;&gt;"Активна","",IF(AND('Калькулятор'!$E$13="Виграш",'Калькулятор'!$E$14="Виграш",'Калькулятор'!$E$15="Виграш",'Калькулятор'!$E$17="Виграш",'Калькулятор'!$E$19="Виграш",'Калькулятор'!$E$21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$19&lt;&gt;"Програш",'Калькулятор'!$E$21&lt;&gt;"Програш"),"Очікується","Програш")))</x:f>
      </x:c>
      <x:c r="H344" s="68" t="n">
        <x:f>IF(B344="Активна",F344*E344,0)</x:f>
        <x:v>0</x:v>
      </x:c>
      <x:c r="I344" s="68" t="n">
        <x:f>IF(AND(B344="Активна",G344&lt;&gt;"Програш"),F344*E344,0)</x:f>
        <x:v>0</x:v>
      </x:c>
      <x:c r="J344" s="68" t="n">
        <x:f>IF(AND(B344="Активна",G344="Виграш"),F344*E344,0)</x:f>
        <x:v>0</x:v>
      </x:c>
    </x:row>
    <x:row r="345">
      <x:c r="A345" t="n">
        <x:v>344</x:v>
      </x:c>
      <x:c r="B345" t="str">
        <x:f>IF(AND(C345='Калькулятор'!$B$6,'Калькулятор'!$D$16="Так",'Калькулятор'!$D$17="Так",'Калькулятор'!$D$19="Так",'Калькулятор'!$D$21="Так"),"Активна","")</x:f>
      </x:c>
      <x:c r="C345" t="n">
        <x:v>4</x:v>
      </x:c>
      <x:c r="D345" t="str">
        <x:v>4+5+7+9</x:v>
      </x:c>
      <x:c r="E345" s="66" t="str">
        <x:f>IF(B345="Активна",'Калькулятор'!$C$16*'Калькулятор'!$C$17*'Калькулятор'!$C$19*'Калькулятор'!$C$21,"")</x:f>
      </x:c>
      <x:c r="F345" s="68" t="n">
        <x:f>IF(B345="Активна",'Калькулятор'!$B$9,0)</x:f>
        <x:v>0</x:v>
      </x:c>
      <x:c r="G345" t="str">
        <x:f>IF(B345&lt;&gt;"Активна","",IF(AND('Калькулятор'!$E$16="Виграш",'Калькулятор'!$E$17="Виграш",'Калькулятор'!$E$19="Виграш",'Калькулятор'!$E$21="Виграш"),"Виграш",IF(AND('Калькулятор'!$E$16&lt;&gt;"Програш",'Калькулятор'!$E$17&lt;&gt;"Програш",'Калькулятор'!$E$19&lt;&gt;"Програш",'Калькулятор'!$E$21&lt;&gt;"Програш"),"Очікується","Програш")))</x:f>
      </x:c>
      <x:c r="H345" s="68" t="n">
        <x:f>IF(B345="Активна",F345*E345,0)</x:f>
        <x:v>0</x:v>
      </x:c>
      <x:c r="I345" s="68" t="n">
        <x:f>IF(AND(B345="Активна",G345&lt;&gt;"Програш"),F345*E345,0)</x:f>
        <x:v>0</x:v>
      </x:c>
      <x:c r="J345" s="68" t="n">
        <x:f>IF(AND(B345="Активна",G345="Виграш"),F345*E345,0)</x:f>
        <x:v>0</x:v>
      </x:c>
    </x:row>
    <x:row r="346">
      <x:c r="A346" t="n">
        <x:v>345</x:v>
      </x:c>
      <x:c r="B346" t="str">
        <x:f>IF(AND(C346='Калькулятор'!$B$6,'Калькулятор'!$D$13="Так",'Калькулятор'!$D$16="Так",'Калькулятор'!$D$17="Так",'Калькулятор'!$D$19="Так",'Калькулятор'!$D$21="Так"),"Активна","")</x:f>
      </x:c>
      <x:c r="C346" t="n">
        <x:v>5</x:v>
      </x:c>
      <x:c r="D346" t="str">
        <x:v>1+4+5+7+9</x:v>
      </x:c>
      <x:c r="E346" s="66" t="str">
        <x:f>IF(B346="Активна",'Калькулятор'!$C$13*'Калькулятор'!$C$16*'Калькулятор'!$C$17*'Калькулятор'!$C$19*'Калькулятор'!$C$21,"")</x:f>
      </x:c>
      <x:c r="F346" s="68" t="n">
        <x:f>IF(B346="Активна",'Калькулятор'!$B$9,0)</x:f>
        <x:v>0</x:v>
      </x:c>
      <x:c r="G346" t="str">
        <x:f>IF(B346&lt;&gt;"Активна","",IF(AND('Калькулятор'!$E$13="Виграш",'Калькулятор'!$E$16="Виграш",'Калькулятор'!$E$17="Виграш",'Калькулятор'!$E$19="Виграш",'Калькулятор'!$E$21="Виграш"),"Виграш",IF(AND('Калькулятор'!$E$13&lt;&gt;"Програш",'Калькулятор'!$E$16&lt;&gt;"Програш",'Калькулятор'!$E$17&lt;&gt;"Програш",'Калькулятор'!$E$19&lt;&gt;"Програш",'Калькулятор'!$E$21&lt;&gt;"Програш"),"Очікується","Програш")))</x:f>
      </x:c>
      <x:c r="H346" s="68" t="n">
        <x:f>IF(B346="Активна",F346*E346,0)</x:f>
        <x:v>0</x:v>
      </x:c>
      <x:c r="I346" s="68" t="n">
        <x:f>IF(AND(B346="Активна",G346&lt;&gt;"Програш"),F346*E346,0)</x:f>
        <x:v>0</x:v>
      </x:c>
      <x:c r="J346" s="68" t="n">
        <x:f>IF(AND(B346="Активна",G346="Виграш"),F346*E346,0)</x:f>
        <x:v>0</x:v>
      </x:c>
    </x:row>
    <x:row r="347">
      <x:c r="A347" t="n">
        <x:v>346</x:v>
      </x:c>
      <x:c r="B347" t="str">
        <x:f>IF(AND(C347='Калькулятор'!$B$6,'Калькулятор'!$D$14="Так",'Калькулятор'!$D$16="Так",'Калькулятор'!$D$17="Так",'Калькулятор'!$D$19="Так",'Калькулятор'!$D$21="Так"),"Активна","")</x:f>
      </x:c>
      <x:c r="C347" t="n">
        <x:v>5</x:v>
      </x:c>
      <x:c r="D347" t="str">
        <x:v>2+4+5+7+9</x:v>
      </x:c>
      <x:c r="E347" s="66" t="str">
        <x:f>IF(B347="Активна",'Калькулятор'!$C$14*'Калькулятор'!$C$16*'Калькулятор'!$C$17*'Калькулятор'!$C$19*'Калькулятор'!$C$21,"")</x:f>
      </x:c>
      <x:c r="F347" s="68" t="n">
        <x:f>IF(B347="Активна",'Калькулятор'!$B$9,0)</x:f>
        <x:v>0</x:v>
      </x:c>
      <x:c r="G347" t="str">
        <x:f>IF(B347&lt;&gt;"Активна","",IF(AND('Калькулятор'!$E$14="Виграш",'Калькулятор'!$E$16="Виграш",'Калькулятор'!$E$17="Виграш",'Калькулятор'!$E$19="Виграш",'Калькулятор'!$E$21="Виграш"),"Виграш",IF(AND('Калькулятор'!$E$14&lt;&gt;"Програш",'Калькулятор'!$E$16&lt;&gt;"Програш",'Калькулятор'!$E$17&lt;&gt;"Програш",'Калькулятор'!$E$19&lt;&gt;"Програш",'Калькулятор'!$E$21&lt;&gt;"Програш"),"Очікується","Програш")))</x:f>
      </x:c>
      <x:c r="H347" s="68" t="n">
        <x:f>IF(B347="Активна",F347*E347,0)</x:f>
        <x:v>0</x:v>
      </x:c>
      <x:c r="I347" s="68" t="n">
        <x:f>IF(AND(B347="Активна",G347&lt;&gt;"Програш"),F347*E347,0)</x:f>
        <x:v>0</x:v>
      </x:c>
      <x:c r="J347" s="68" t="n">
        <x:f>IF(AND(B347="Активна",G347="Виграш"),F347*E347,0)</x:f>
        <x:v>0</x:v>
      </x:c>
    </x:row>
    <x:row r="348">
      <x:c r="A348" t="n">
        <x:v>347</x:v>
      </x:c>
      <x:c r="B348" t="str">
        <x:f>IF(AND(C348='Калькулятор'!$B$6,'Калькулятор'!$D$13="Так",'Калькулятор'!$D$14="Так",'Калькулятор'!$D$16="Так",'Калькулятор'!$D$17="Так",'Калькулятор'!$D$19="Так",'Калькулятор'!$D$21="Так"),"Активна","")</x:f>
      </x:c>
      <x:c r="C348" t="n">
        <x:v>6</x:v>
      </x:c>
      <x:c r="D348" t="str">
        <x:v>1+2+4+5+7+9</x:v>
      </x:c>
      <x:c r="E348" s="66" t="str">
        <x:f>IF(B348="Активна",'Калькулятор'!$C$13*'Калькулятор'!$C$14*'Калькулятор'!$C$16*'Калькулятор'!$C$17*'Калькулятор'!$C$19*'Калькулятор'!$C$21,"")</x:f>
      </x:c>
      <x:c r="F348" s="68" t="n">
        <x:f>IF(B348="Активна",'Калькулятор'!$B$9,0)</x:f>
        <x:v>0</x:v>
      </x:c>
      <x:c r="G348" t="str">
        <x:f>IF(B348&lt;&gt;"Активна","",IF(AND('Калькулятор'!$E$13="Виграш",'Калькулятор'!$E$14="Виграш",'Калькулятор'!$E$16="Виграш",'Калькулятор'!$E$17="Виграш",'Калькулятор'!$E$19="Виграш",'Калькулятор'!$E$21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$19&lt;&gt;"Програш",'Калькулятор'!$E$21&lt;&gt;"Програш"),"Очікується","Програш")))</x:f>
      </x:c>
      <x:c r="H348" s="68" t="n">
        <x:f>IF(B348="Активна",F348*E348,0)</x:f>
        <x:v>0</x:v>
      </x:c>
      <x:c r="I348" s="68" t="n">
        <x:f>IF(AND(B348="Активна",G348&lt;&gt;"Програш"),F348*E348,0)</x:f>
        <x:v>0</x:v>
      </x:c>
      <x:c r="J348" s="68" t="n">
        <x:f>IF(AND(B348="Активна",G348="Виграш"),F348*E348,0)</x:f>
        <x:v>0</x:v>
      </x:c>
    </x:row>
    <x:row r="349">
      <x:c r="A349" t="n">
        <x:v>348</x:v>
      </x:c>
      <x:c r="B349" t="str">
        <x:f>IF(AND(C349='Калькулятор'!$B$6,'Калькулятор'!$D$15="Так",'Калькулятор'!$D$16="Так",'Калькулятор'!$D$17="Так",'Калькулятор'!$D$19="Так",'Калькулятор'!$D$21="Так"),"Активна","")</x:f>
      </x:c>
      <x:c r="C349" t="n">
        <x:v>5</x:v>
      </x:c>
      <x:c r="D349" t="str">
        <x:v>3+4+5+7+9</x:v>
      </x:c>
      <x:c r="E349" s="66" t="str">
        <x:f>IF(B349="Активна",'Калькулятор'!$C$15*'Калькулятор'!$C$16*'Калькулятор'!$C$17*'Калькулятор'!$C$19*'Калькулятор'!$C$21,"")</x:f>
      </x:c>
      <x:c r="F349" s="68" t="n">
        <x:f>IF(B349="Активна",'Калькулятор'!$B$9,0)</x:f>
        <x:v>0</x:v>
      </x:c>
      <x:c r="G349" t="str">
        <x:f>IF(B349&lt;&gt;"Активна","",IF(AND('Калькулятор'!$E$15="Виграш",'Калькулятор'!$E$16="Виграш",'Калькулятор'!$E$17="Виграш",'Калькулятор'!$E$19="Виграш",'Калькулятор'!$E$21="Виграш"),"Виграш",IF(AND('Калькулятор'!$E$15&lt;&gt;"Програш",'Калькулятор'!$E$16&lt;&gt;"Програш",'Калькулятор'!$E$17&lt;&gt;"Програш",'Калькулятор'!$E$19&lt;&gt;"Програш",'Калькулятор'!$E$21&lt;&gt;"Програш"),"Очікується","Програш")))</x:f>
      </x:c>
      <x:c r="H349" s="68" t="n">
        <x:f>IF(B349="Активна",F349*E349,0)</x:f>
        <x:v>0</x:v>
      </x:c>
      <x:c r="I349" s="68" t="n">
        <x:f>IF(AND(B349="Активна",G349&lt;&gt;"Програш"),F349*E349,0)</x:f>
        <x:v>0</x:v>
      </x:c>
      <x:c r="J349" s="68" t="n">
        <x:f>IF(AND(B349="Активна",G349="Виграш"),F349*E349,0)</x:f>
        <x:v>0</x:v>
      </x:c>
    </x:row>
    <x:row r="350">
      <x:c r="A350" t="n">
        <x:v>349</x:v>
      </x:c>
      <x:c r="B350" t="str">
        <x:f>IF(AND(C350='Калькулятор'!$B$6,'Калькулятор'!$D$13="Так",'Калькулятор'!$D$15="Так",'Калькулятор'!$D$16="Так",'Калькулятор'!$D$17="Так",'Калькулятор'!$D$19="Так",'Калькулятор'!$D$21="Так"),"Активна","")</x:f>
      </x:c>
      <x:c r="C350" t="n">
        <x:v>6</x:v>
      </x:c>
      <x:c r="D350" t="str">
        <x:v>1+3+4+5+7+9</x:v>
      </x:c>
      <x:c r="E350" s="66" t="str">
        <x:f>IF(B350="Активна",'Калькулятор'!$C$13*'Калькулятор'!$C$15*'Калькулятор'!$C$16*'Калькулятор'!$C$17*'Калькулятор'!$C$19*'Калькулятор'!$C$21,"")</x:f>
      </x:c>
      <x:c r="F350" s="68" t="n">
        <x:f>IF(B350="Активна",'Калькулятор'!$B$9,0)</x:f>
        <x:v>0</x:v>
      </x:c>
      <x:c r="G350" t="str">
        <x:f>IF(B350&lt;&gt;"Активна","",IF(AND('Калькулятор'!$E$13="Виграш",'Калькулятор'!$E$15="Виграш",'Калькулятор'!$E$16="Виграш",'Калькулятор'!$E$17="Виграш",'Калькулятор'!$E$19="Виграш",'Калькулятор'!$E$21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$19&lt;&gt;"Програш",'Калькулятор'!$E$21&lt;&gt;"Програш"),"Очікується","Програш")))</x:f>
      </x:c>
      <x:c r="H350" s="68" t="n">
        <x:f>IF(B350="Активна",F350*E350,0)</x:f>
        <x:v>0</x:v>
      </x:c>
      <x:c r="I350" s="68" t="n">
        <x:f>IF(AND(B350="Активна",G350&lt;&gt;"Програш"),F350*E350,0)</x:f>
        <x:v>0</x:v>
      </x:c>
      <x:c r="J350" s="68" t="n">
        <x:f>IF(AND(B350="Активна",G350="Виграш"),F350*E350,0)</x:f>
        <x:v>0</x:v>
      </x:c>
    </x:row>
    <x:row r="351">
      <x:c r="A351" t="n">
        <x:v>350</x:v>
      </x:c>
      <x:c r="B351" t="str">
        <x:f>IF(AND(C351='Калькулятор'!$B$6,'Калькулятор'!$D$14="Так",'Калькулятор'!$D$15="Так",'Калькулятор'!$D$16="Так",'Калькулятор'!$D$17="Так",'Калькулятор'!$D$19="Так",'Калькулятор'!$D$21="Так"),"Активна","")</x:f>
      </x:c>
      <x:c r="C351" t="n">
        <x:v>6</x:v>
      </x:c>
      <x:c r="D351" t="str">
        <x:v>2+3+4+5+7+9</x:v>
      </x:c>
      <x:c r="E351" s="66" t="str">
        <x:f>IF(B351="Активна",'Калькулятор'!$C$14*'Калькулятор'!$C$15*'Калькулятор'!$C$16*'Калькулятор'!$C$17*'Калькулятор'!$C$19*'Калькулятор'!$C$21,"")</x:f>
      </x:c>
      <x:c r="F351" s="68" t="n">
        <x:f>IF(B351="Активна",'Калькулятор'!$B$9,0)</x:f>
        <x:v>0</x:v>
      </x:c>
      <x:c r="G351" t="str">
        <x:f>IF(B351&lt;&gt;"Активна","",IF(AND('Калькулятор'!$E$14="Виграш",'Калькулятор'!$E$15="Виграш",'Калькулятор'!$E$16="Виграш",'Калькулятор'!$E$17="Виграш",'Калькулятор'!$E$19="Виграш",'Калькулятор'!$E$21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$19&lt;&gt;"Програш",'Калькулятор'!$E$21&lt;&gt;"Програш"),"Очікується","Програш")))</x:f>
      </x:c>
      <x:c r="H351" s="68" t="n">
        <x:f>IF(B351="Активна",F351*E351,0)</x:f>
        <x:v>0</x:v>
      </x:c>
      <x:c r="I351" s="68" t="n">
        <x:f>IF(AND(B351="Активна",G351&lt;&gt;"Програш"),F351*E351,0)</x:f>
        <x:v>0</x:v>
      </x:c>
      <x:c r="J351" s="68" t="n">
        <x:f>IF(AND(B351="Активна",G351="Виграш"),F351*E351,0)</x:f>
        <x:v>0</x:v>
      </x:c>
    </x:row>
    <x:row r="352">
      <x:c r="A352" t="n">
        <x:v>351</x:v>
      </x:c>
      <x:c r="B352" t="str">
        <x:f>IF(AND(C352='Калькулятор'!$B$6,'Калькулятор'!$D$13="Так",'Калькулятор'!$D$14="Так",'Калькулятор'!$D$15="Так",'Калькулятор'!$D$16="Так",'Калькулятор'!$D$17="Так",'Калькулятор'!$D$19="Так",'Калькулятор'!$D$21="Так"),"Активна","")</x:f>
      </x:c>
      <x:c r="C352" t="n">
        <x:v>7</x:v>
      </x:c>
      <x:c r="D352" t="str">
        <x:v>1+2+3+4+5+7+9</x:v>
      </x:c>
      <x:c r="E352" s="66" t="str">
        <x:f>IF(B352="Активна",'Калькулятор'!$C$13*'Калькулятор'!$C$14*'Калькулятор'!$C$15*'Калькулятор'!$C$16*'Калькулятор'!$C$17*'Калькулятор'!$C$19*'Калькулятор'!$C$21,"")</x:f>
      </x:c>
      <x:c r="F352" s="68" t="n">
        <x:f>IF(B352="Активна",'Калькулятор'!$B$9,0)</x:f>
        <x:v>0</x:v>
      </x:c>
      <x:c r="G352" t="str">
        <x:f>IF(B352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$19="Виграш",'Калькулятор'!$E$21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$19&lt;&gt;"Програш",'Калькулятор'!$E$21&lt;&gt;"Програш"),"Очікується","Програш")))</x:f>
      </x:c>
      <x:c r="H352" s="68" t="n">
        <x:f>IF(B352="Активна",F352*E352,0)</x:f>
        <x:v>0</x:v>
      </x:c>
      <x:c r="I352" s="68" t="n">
        <x:f>IF(AND(B352="Активна",G352&lt;&gt;"Програш"),F352*E352,0)</x:f>
        <x:v>0</x:v>
      </x:c>
      <x:c r="J352" s="68" t="n">
        <x:f>IF(AND(B352="Активна",G352="Виграш"),F352*E352,0)</x:f>
        <x:v>0</x:v>
      </x:c>
    </x:row>
    <x:row r="353">
      <x:c r="A353" t="n">
        <x:v>352</x:v>
      </x:c>
      <x:c r="B353" t="str">
        <x:f>IF(AND(C353='Калькулятор'!$B$6,'Калькулятор'!$D$18="Так",'Калькулятор'!$D$19="Так",'Калькулятор'!$D$21="Так"),"Активна","")</x:f>
      </x:c>
      <x:c r="C353" t="n">
        <x:v>3</x:v>
      </x:c>
      <x:c r="D353" t="str">
        <x:v>6+7+9</x:v>
      </x:c>
      <x:c r="E353" s="66" t="str">
        <x:f>IF(B353="Активна",'Калькулятор'!$C$18*'Калькулятор'!$C$19*'Калькулятор'!$C$21,"")</x:f>
      </x:c>
      <x:c r="F353" s="68" t="n">
        <x:f>IF(B353="Активна",'Калькулятор'!$B$9,0)</x:f>
        <x:v>0</x:v>
      </x:c>
      <x:c r="G353" t="str">
        <x:f>IF(B353&lt;&gt;"Активна","",IF(AND('Калькулятор'!$E$18="Виграш",'Калькулятор'!$E$19="Виграш",'Калькулятор'!$E$21="Виграш"),"Виграш",IF(AND('Калькулятор'!$E$18&lt;&gt;"Програш",'Калькулятор'!$E$19&lt;&gt;"Програш",'Калькулятор'!$E$21&lt;&gt;"Програш"),"Очікується","Програш")))</x:f>
      </x:c>
      <x:c r="H353" s="68" t="n">
        <x:f>IF(B353="Активна",F353*E353,0)</x:f>
        <x:v>0</x:v>
      </x:c>
      <x:c r="I353" s="68" t="n">
        <x:f>IF(AND(B353="Активна",G353&lt;&gt;"Програш"),F353*E353,0)</x:f>
        <x:v>0</x:v>
      </x:c>
      <x:c r="J353" s="68" t="n">
        <x:f>IF(AND(B353="Активна",G353="Виграш"),F353*E353,0)</x:f>
        <x:v>0</x:v>
      </x:c>
    </x:row>
    <x:row r="354">
      <x:c r="A354" t="n">
        <x:v>353</x:v>
      </x:c>
      <x:c r="B354" t="str">
        <x:f>IF(AND(C354='Калькулятор'!$B$6,'Калькулятор'!$D$13="Так",'Калькулятор'!$D$18="Так",'Калькулятор'!$D$19="Так",'Калькулятор'!$D$21="Так"),"Активна","")</x:f>
      </x:c>
      <x:c r="C354" t="n">
        <x:v>4</x:v>
      </x:c>
      <x:c r="D354" t="str">
        <x:v>1+6+7+9</x:v>
      </x:c>
      <x:c r="E354" s="66" t="str">
        <x:f>IF(B354="Активна",'Калькулятор'!$C$13*'Калькулятор'!$C$18*'Калькулятор'!$C$19*'Калькулятор'!$C$21,"")</x:f>
      </x:c>
      <x:c r="F354" s="68" t="n">
        <x:f>IF(B354="Активна",'Калькулятор'!$B$9,0)</x:f>
        <x:v>0</x:v>
      </x:c>
      <x:c r="G354" t="str">
        <x:f>IF(B354&lt;&gt;"Активна","",IF(AND('Калькулятор'!$E$13="Виграш",'Калькулятор'!$E$18="Виграш",'Калькулятор'!$E$19="Виграш",'Калькулятор'!$E$21="Виграш"),"Виграш",IF(AND('Калькулятор'!$E$13&lt;&gt;"Програш",'Калькулятор'!$E$18&lt;&gt;"Програш",'Калькулятор'!$E$19&lt;&gt;"Програш",'Калькулятор'!$E$21&lt;&gt;"Програш"),"Очікується","Програш")))</x:f>
      </x:c>
      <x:c r="H354" s="68" t="n">
        <x:f>IF(B354="Активна",F354*E354,0)</x:f>
        <x:v>0</x:v>
      </x:c>
      <x:c r="I354" s="68" t="n">
        <x:f>IF(AND(B354="Активна",G354&lt;&gt;"Програш"),F354*E354,0)</x:f>
        <x:v>0</x:v>
      </x:c>
      <x:c r="J354" s="68" t="n">
        <x:f>IF(AND(B354="Активна",G354="Виграш"),F354*E354,0)</x:f>
        <x:v>0</x:v>
      </x:c>
    </x:row>
    <x:row r="355">
      <x:c r="A355" t="n">
        <x:v>354</x:v>
      </x:c>
      <x:c r="B355" t="str">
        <x:f>IF(AND(C355='Калькулятор'!$B$6,'Калькулятор'!$D$14="Так",'Калькулятор'!$D$18="Так",'Калькулятор'!$D$19="Так",'Калькулятор'!$D$21="Так"),"Активна","")</x:f>
      </x:c>
      <x:c r="C355" t="n">
        <x:v>4</x:v>
      </x:c>
      <x:c r="D355" t="str">
        <x:v>2+6+7+9</x:v>
      </x:c>
      <x:c r="E355" s="66" t="str">
        <x:f>IF(B355="Активна",'Калькулятор'!$C$14*'Калькулятор'!$C$18*'Калькулятор'!$C$19*'Калькулятор'!$C$21,"")</x:f>
      </x:c>
      <x:c r="F355" s="68" t="n">
        <x:f>IF(B355="Активна",'Калькулятор'!$B$9,0)</x:f>
        <x:v>0</x:v>
      </x:c>
      <x:c r="G355" t="str">
        <x:f>IF(B355&lt;&gt;"Активна","",IF(AND('Калькулятор'!$E$14="Виграш",'Калькулятор'!$E$18="Виграш",'Калькулятор'!$E$19="Виграш",'Калькулятор'!$E$21="Виграш"),"Виграш",IF(AND('Калькулятор'!$E$14&lt;&gt;"Програш",'Калькулятор'!$E$18&lt;&gt;"Програш",'Калькулятор'!$E$19&lt;&gt;"Програш",'Калькулятор'!$E$21&lt;&gt;"Програш"),"Очікується","Програш")))</x:f>
      </x:c>
      <x:c r="H355" s="68" t="n">
        <x:f>IF(B355="Активна",F355*E355,0)</x:f>
        <x:v>0</x:v>
      </x:c>
      <x:c r="I355" s="68" t="n">
        <x:f>IF(AND(B355="Активна",G355&lt;&gt;"Програш"),F355*E355,0)</x:f>
        <x:v>0</x:v>
      </x:c>
      <x:c r="J355" s="68" t="n">
        <x:f>IF(AND(B355="Активна",G355="Виграш"),F355*E355,0)</x:f>
        <x:v>0</x:v>
      </x:c>
    </x:row>
    <x:row r="356">
      <x:c r="A356" t="n">
        <x:v>355</x:v>
      </x:c>
      <x:c r="B356" t="str">
        <x:f>IF(AND(C356='Калькулятор'!$B$6,'Калькулятор'!$D$13="Так",'Калькулятор'!$D$14="Так",'Калькулятор'!$D$18="Так",'Калькулятор'!$D$19="Так",'Калькулятор'!$D$21="Так"),"Активна","")</x:f>
      </x:c>
      <x:c r="C356" t="n">
        <x:v>5</x:v>
      </x:c>
      <x:c r="D356" t="str">
        <x:v>1+2+6+7+9</x:v>
      </x:c>
      <x:c r="E356" s="66" t="str">
        <x:f>IF(B356="Активна",'Калькулятор'!$C$13*'Калькулятор'!$C$14*'Калькулятор'!$C$18*'Калькулятор'!$C$19*'Калькулятор'!$C$21,"")</x:f>
      </x:c>
      <x:c r="F356" s="68" t="n">
        <x:f>IF(B356="Активна",'Калькулятор'!$B$9,0)</x:f>
        <x:v>0</x:v>
      </x:c>
      <x:c r="G356" t="str">
        <x:f>IF(B356&lt;&gt;"Активна","",IF(AND('Калькулятор'!$E$13="Виграш",'Калькулятор'!$E$14="Виграш",'Калькулятор'!$E$18="Виграш",'Калькулятор'!$E$19="Виграш",'Калькулятор'!$E$21="Виграш"),"Виграш",IF(AND('Калькулятор'!$E$13&lt;&gt;"Програш",'Калькулятор'!$E$14&lt;&gt;"Програш",'Калькулятор'!$E$18&lt;&gt;"Програш",'Калькулятор'!$E$19&lt;&gt;"Програш",'Калькулятор'!$E$21&lt;&gt;"Програш"),"Очікується","Програш")))</x:f>
      </x:c>
      <x:c r="H356" s="68" t="n">
        <x:f>IF(B356="Активна",F356*E356,0)</x:f>
        <x:v>0</x:v>
      </x:c>
      <x:c r="I356" s="68" t="n">
        <x:f>IF(AND(B356="Активна",G356&lt;&gt;"Програш"),F356*E356,0)</x:f>
        <x:v>0</x:v>
      </x:c>
      <x:c r="J356" s="68" t="n">
        <x:f>IF(AND(B356="Активна",G356="Виграш"),F356*E356,0)</x:f>
        <x:v>0</x:v>
      </x:c>
    </x:row>
    <x:row r="357">
      <x:c r="A357" t="n">
        <x:v>356</x:v>
      </x:c>
      <x:c r="B357" t="str">
        <x:f>IF(AND(C357='Калькулятор'!$B$6,'Калькулятор'!$D$15="Так",'Калькулятор'!$D$18="Так",'Калькулятор'!$D$19="Так",'Калькулятор'!$D$21="Так"),"Активна","")</x:f>
      </x:c>
      <x:c r="C357" t="n">
        <x:v>4</x:v>
      </x:c>
      <x:c r="D357" t="str">
        <x:v>3+6+7+9</x:v>
      </x:c>
      <x:c r="E357" s="66" t="str">
        <x:f>IF(B357="Активна",'Калькулятор'!$C$15*'Калькулятор'!$C$18*'Калькулятор'!$C$19*'Калькулятор'!$C$21,"")</x:f>
      </x:c>
      <x:c r="F357" s="68" t="n">
        <x:f>IF(B357="Активна",'Калькулятор'!$B$9,0)</x:f>
        <x:v>0</x:v>
      </x:c>
      <x:c r="G357" t="str">
        <x:f>IF(B357&lt;&gt;"Активна","",IF(AND('Калькулятор'!$E$15="Виграш",'Калькулятор'!$E$18="Виграш",'Калькулятор'!$E$19="Виграш",'Калькулятор'!$E$21="Виграш"),"Виграш",IF(AND('Калькулятор'!$E$15&lt;&gt;"Програш",'Калькулятор'!$E$18&lt;&gt;"Програш",'Калькулятор'!$E$19&lt;&gt;"Програш",'Калькулятор'!$E$21&lt;&gt;"Програш"),"Очікується","Програш")))</x:f>
      </x:c>
      <x:c r="H357" s="68" t="n">
        <x:f>IF(B357="Активна",F357*E357,0)</x:f>
        <x:v>0</x:v>
      </x:c>
      <x:c r="I357" s="68" t="n">
        <x:f>IF(AND(B357="Активна",G357&lt;&gt;"Програш"),F357*E357,0)</x:f>
        <x:v>0</x:v>
      </x:c>
      <x:c r="J357" s="68" t="n">
        <x:f>IF(AND(B357="Активна",G357="Виграш"),F357*E357,0)</x:f>
        <x:v>0</x:v>
      </x:c>
    </x:row>
    <x:row r="358">
      <x:c r="A358" t="n">
        <x:v>357</x:v>
      </x:c>
      <x:c r="B358" t="str">
        <x:f>IF(AND(C358='Калькулятор'!$B$6,'Калькулятор'!$D$13="Так",'Калькулятор'!$D$15="Так",'Калькулятор'!$D$18="Так",'Калькулятор'!$D$19="Так",'Калькулятор'!$D$21="Так"),"Активна","")</x:f>
      </x:c>
      <x:c r="C358" t="n">
        <x:v>5</x:v>
      </x:c>
      <x:c r="D358" t="str">
        <x:v>1+3+6+7+9</x:v>
      </x:c>
      <x:c r="E358" s="66" t="str">
        <x:f>IF(B358="Активна",'Калькулятор'!$C$13*'Калькулятор'!$C$15*'Калькулятор'!$C$18*'Калькулятор'!$C$19*'Калькулятор'!$C$21,"")</x:f>
      </x:c>
      <x:c r="F358" s="68" t="n">
        <x:f>IF(B358="Активна",'Калькулятор'!$B$9,0)</x:f>
        <x:v>0</x:v>
      </x:c>
      <x:c r="G358" t="str">
        <x:f>IF(B358&lt;&gt;"Активна","",IF(AND('Калькулятор'!$E$13="Виграш",'Калькулятор'!$E$15="Виграш",'Калькулятор'!$E$18="Виграш",'Калькулятор'!$E$19="Виграш",'Калькулятор'!$E$21="Виграш"),"Виграш",IF(AND('Калькулятор'!$E$13&lt;&gt;"Програш",'Калькулятор'!$E$15&lt;&gt;"Програш",'Калькулятор'!$E$18&lt;&gt;"Програш",'Калькулятор'!$E$19&lt;&gt;"Програш",'Калькулятор'!$E$21&lt;&gt;"Програш"),"Очікується","Програш")))</x:f>
      </x:c>
      <x:c r="H358" s="68" t="n">
        <x:f>IF(B358="Активна",F358*E358,0)</x:f>
        <x:v>0</x:v>
      </x:c>
      <x:c r="I358" s="68" t="n">
        <x:f>IF(AND(B358="Активна",G358&lt;&gt;"Програш"),F358*E358,0)</x:f>
        <x:v>0</x:v>
      </x:c>
      <x:c r="J358" s="68" t="n">
        <x:f>IF(AND(B358="Активна",G358="Виграш"),F358*E358,0)</x:f>
        <x:v>0</x:v>
      </x:c>
    </x:row>
    <x:row r="359">
      <x:c r="A359" t="n">
        <x:v>358</x:v>
      </x:c>
      <x:c r="B359" t="str">
        <x:f>IF(AND(C359='Калькулятор'!$B$6,'Калькулятор'!$D$14="Так",'Калькулятор'!$D$15="Так",'Калькулятор'!$D$18="Так",'Калькулятор'!$D$19="Так",'Калькулятор'!$D$21="Так"),"Активна","")</x:f>
      </x:c>
      <x:c r="C359" t="n">
        <x:v>5</x:v>
      </x:c>
      <x:c r="D359" t="str">
        <x:v>2+3+6+7+9</x:v>
      </x:c>
      <x:c r="E359" s="66" t="str">
        <x:f>IF(B359="Активна",'Калькулятор'!$C$14*'Калькулятор'!$C$15*'Калькулятор'!$C$18*'Калькулятор'!$C$19*'Калькулятор'!$C$21,"")</x:f>
      </x:c>
      <x:c r="F359" s="68" t="n">
        <x:f>IF(B359="Активна",'Калькулятор'!$B$9,0)</x:f>
        <x:v>0</x:v>
      </x:c>
      <x:c r="G359" t="str">
        <x:f>IF(B359&lt;&gt;"Активна","",IF(AND('Калькулятор'!$E$14="Виграш",'Калькулятор'!$E$15="Виграш",'Калькулятор'!$E$18="Виграш",'Калькулятор'!$E$19="Виграш",'Калькулятор'!$E$21="Виграш"),"Виграш",IF(AND('Калькулятор'!$E$14&lt;&gt;"Програш",'Калькулятор'!$E$15&lt;&gt;"Програш",'Калькулятор'!$E$18&lt;&gt;"Програш",'Калькулятор'!$E$19&lt;&gt;"Програш",'Калькулятор'!$E$21&lt;&gt;"Програш"),"Очікується","Програш")))</x:f>
      </x:c>
      <x:c r="H359" s="68" t="n">
        <x:f>IF(B359="Активна",F359*E359,0)</x:f>
        <x:v>0</x:v>
      </x:c>
      <x:c r="I359" s="68" t="n">
        <x:f>IF(AND(B359="Активна",G359&lt;&gt;"Програш"),F359*E359,0)</x:f>
        <x:v>0</x:v>
      </x:c>
      <x:c r="J359" s="68" t="n">
        <x:f>IF(AND(B359="Активна",G359="Виграш"),F359*E359,0)</x:f>
        <x:v>0</x:v>
      </x:c>
    </x:row>
    <x:row r="360">
      <x:c r="A360" t="n">
        <x:v>359</x:v>
      </x:c>
      <x:c r="B360" t="str">
        <x:f>IF(AND(C360='Калькулятор'!$B$6,'Калькулятор'!$D$13="Так",'Калькулятор'!$D$14="Так",'Калькулятор'!$D$15="Так",'Калькулятор'!$D$18="Так",'Калькулятор'!$D$19="Так",'Калькулятор'!$D$21="Так"),"Активна","")</x:f>
      </x:c>
      <x:c r="C360" t="n">
        <x:v>6</x:v>
      </x:c>
      <x:c r="D360" t="str">
        <x:v>1+2+3+6+7+9</x:v>
      </x:c>
      <x:c r="E360" s="66" t="str">
        <x:f>IF(B360="Активна",'Калькулятор'!$C$13*'Калькулятор'!$C$14*'Калькулятор'!$C$15*'Калькулятор'!$C$18*'Калькулятор'!$C$19*'Калькулятор'!$C$21,"")</x:f>
      </x:c>
      <x:c r="F360" s="68" t="n">
        <x:f>IF(B360="Активна",'Калькулятор'!$B$9,0)</x:f>
        <x:v>0</x:v>
      </x:c>
      <x:c r="G360" t="str">
        <x:f>IF(B360&lt;&gt;"Активна","",IF(AND('Калькулятор'!$E$13="Виграш",'Калькулятор'!$E$14="Виграш",'Калькулятор'!$E$15="Виграш",'Калькулятор'!$E$18="Виграш",'Калькулятор'!$E$19="Виграш",'Калькулятор'!$E$21="Виграш"),"Виграш",IF(AND('Калькулятор'!$E$13&lt;&gt;"Програш",'Калькулятор'!$E$14&lt;&gt;"Програш",'Калькулятор'!$E$15&lt;&gt;"Програш",'Калькулятор'!$E$18&lt;&gt;"Програш",'Калькулятор'!$E$19&lt;&gt;"Програш",'Калькулятор'!$E$21&lt;&gt;"Програш"),"Очікується","Програш")))</x:f>
      </x:c>
      <x:c r="H360" s="68" t="n">
        <x:f>IF(B360="Активна",F360*E360,0)</x:f>
        <x:v>0</x:v>
      </x:c>
      <x:c r="I360" s="68" t="n">
        <x:f>IF(AND(B360="Активна",G360&lt;&gt;"Програш"),F360*E360,0)</x:f>
        <x:v>0</x:v>
      </x:c>
      <x:c r="J360" s="68" t="n">
        <x:f>IF(AND(B360="Активна",G360="Виграш"),F360*E360,0)</x:f>
        <x:v>0</x:v>
      </x:c>
    </x:row>
    <x:row r="361">
      <x:c r="A361" t="n">
        <x:v>360</x:v>
      </x:c>
      <x:c r="B361" t="str">
        <x:f>IF(AND(C361='Калькулятор'!$B$6,'Калькулятор'!$D$16="Так",'Калькулятор'!$D$18="Так",'Калькулятор'!$D$19="Так",'Калькулятор'!$D$21="Так"),"Активна","")</x:f>
      </x:c>
      <x:c r="C361" t="n">
        <x:v>4</x:v>
      </x:c>
      <x:c r="D361" t="str">
        <x:v>4+6+7+9</x:v>
      </x:c>
      <x:c r="E361" s="66" t="str">
        <x:f>IF(B361="Активна",'Калькулятор'!$C$16*'Калькулятор'!$C$18*'Калькулятор'!$C$19*'Калькулятор'!$C$21,"")</x:f>
      </x:c>
      <x:c r="F361" s="68" t="n">
        <x:f>IF(B361="Активна",'Калькулятор'!$B$9,0)</x:f>
        <x:v>0</x:v>
      </x:c>
      <x:c r="G361" t="str">
        <x:f>IF(B361&lt;&gt;"Активна","",IF(AND('Калькулятор'!$E$16="Виграш",'Калькулятор'!$E$18="Виграш",'Калькулятор'!$E$19="Виграш",'Калькулятор'!$E$21="Виграш"),"Виграш",IF(AND('Калькулятор'!$E$16&lt;&gt;"Програш",'Калькулятор'!$E$18&lt;&gt;"Програш",'Калькулятор'!$E$19&lt;&gt;"Програш",'Калькулятор'!$E$21&lt;&gt;"Програш"),"Очікується","Програш")))</x:f>
      </x:c>
      <x:c r="H361" s="68" t="n">
        <x:f>IF(B361="Активна",F361*E361,0)</x:f>
        <x:v>0</x:v>
      </x:c>
      <x:c r="I361" s="68" t="n">
        <x:f>IF(AND(B361="Активна",G361&lt;&gt;"Програш"),F361*E361,0)</x:f>
        <x:v>0</x:v>
      </x:c>
      <x:c r="J361" s="68" t="n">
        <x:f>IF(AND(B361="Активна",G361="Виграш"),F361*E361,0)</x:f>
        <x:v>0</x:v>
      </x:c>
    </x:row>
    <x:row r="362">
      <x:c r="A362" t="n">
        <x:v>361</x:v>
      </x:c>
      <x:c r="B362" t="str">
        <x:f>IF(AND(C362='Калькулятор'!$B$6,'Калькулятор'!$D$13="Так",'Калькулятор'!$D$16="Так",'Калькулятор'!$D$18="Так",'Калькулятор'!$D$19="Так",'Калькулятор'!$D$21="Так"),"Активна","")</x:f>
      </x:c>
      <x:c r="C362" t="n">
        <x:v>5</x:v>
      </x:c>
      <x:c r="D362" t="str">
        <x:v>1+4+6+7+9</x:v>
      </x:c>
      <x:c r="E362" s="66" t="str">
        <x:f>IF(B362="Активна",'Калькулятор'!$C$13*'Калькулятор'!$C$16*'Калькулятор'!$C$18*'Калькулятор'!$C$19*'Калькулятор'!$C$21,"")</x:f>
      </x:c>
      <x:c r="F362" s="68" t="n">
        <x:f>IF(B362="Активна",'Калькулятор'!$B$9,0)</x:f>
        <x:v>0</x:v>
      </x:c>
      <x:c r="G362" t="str">
        <x:f>IF(B362&lt;&gt;"Активна","",IF(AND('Калькулятор'!$E$13="Виграш",'Калькулятор'!$E$16="Виграш",'Калькулятор'!$E$18="Виграш",'Калькулятор'!$E$19="Виграш",'Калькулятор'!$E$21="Виграш"),"Виграш",IF(AND('Калькулятор'!$E$13&lt;&gt;"Програш",'Калькулятор'!$E$16&lt;&gt;"Програш",'Калькулятор'!$E$18&lt;&gt;"Програш",'Калькулятор'!$E$19&lt;&gt;"Програш",'Калькулятор'!$E$21&lt;&gt;"Програш"),"Очікується","Програш")))</x:f>
      </x:c>
      <x:c r="H362" s="68" t="n">
        <x:f>IF(B362="Активна",F362*E362,0)</x:f>
        <x:v>0</x:v>
      </x:c>
      <x:c r="I362" s="68" t="n">
        <x:f>IF(AND(B362="Активна",G362&lt;&gt;"Програш"),F362*E362,0)</x:f>
        <x:v>0</x:v>
      </x:c>
      <x:c r="J362" s="68" t="n">
        <x:f>IF(AND(B362="Активна",G362="Виграш"),F362*E362,0)</x:f>
        <x:v>0</x:v>
      </x:c>
    </x:row>
    <x:row r="363">
      <x:c r="A363" t="n">
        <x:v>362</x:v>
      </x:c>
      <x:c r="B363" t="str">
        <x:f>IF(AND(C363='Калькулятор'!$B$6,'Калькулятор'!$D$14="Так",'Калькулятор'!$D$16="Так",'Калькулятор'!$D$18="Так",'Калькулятор'!$D$19="Так",'Калькулятор'!$D$21="Так"),"Активна","")</x:f>
      </x:c>
      <x:c r="C363" t="n">
        <x:v>5</x:v>
      </x:c>
      <x:c r="D363" t="str">
        <x:v>2+4+6+7+9</x:v>
      </x:c>
      <x:c r="E363" s="66" t="str">
        <x:f>IF(B363="Активна",'Калькулятор'!$C$14*'Калькулятор'!$C$16*'Калькулятор'!$C$18*'Калькулятор'!$C$19*'Калькулятор'!$C$21,"")</x:f>
      </x:c>
      <x:c r="F363" s="68" t="n">
        <x:f>IF(B363="Активна",'Калькулятор'!$B$9,0)</x:f>
        <x:v>0</x:v>
      </x:c>
      <x:c r="G363" t="str">
        <x:f>IF(B363&lt;&gt;"Активна","",IF(AND('Калькулятор'!$E$14="Виграш",'Калькулятор'!$E$16="Виграш",'Калькулятор'!$E$18="Виграш",'Калькулятор'!$E$19="Виграш",'Калькулятор'!$E$21="Виграш"),"Виграш",IF(AND('Калькулятор'!$E$14&lt;&gt;"Програш",'Калькулятор'!$E$16&lt;&gt;"Програш",'Калькулятор'!$E$18&lt;&gt;"Програш",'Калькулятор'!$E$19&lt;&gt;"Програш",'Калькулятор'!$E$21&lt;&gt;"Програш"),"Очікується","Програш")))</x:f>
      </x:c>
      <x:c r="H363" s="68" t="n">
        <x:f>IF(B363="Активна",F363*E363,0)</x:f>
        <x:v>0</x:v>
      </x:c>
      <x:c r="I363" s="68" t="n">
        <x:f>IF(AND(B363="Активна",G363&lt;&gt;"Програш"),F363*E363,0)</x:f>
        <x:v>0</x:v>
      </x:c>
      <x:c r="J363" s="68" t="n">
        <x:f>IF(AND(B363="Активна",G363="Виграш"),F363*E363,0)</x:f>
        <x:v>0</x:v>
      </x:c>
    </x:row>
    <x:row r="364">
      <x:c r="A364" t="n">
        <x:v>363</x:v>
      </x:c>
      <x:c r="B364" t="str">
        <x:f>IF(AND(C364='Калькулятор'!$B$6,'Калькулятор'!$D$13="Так",'Калькулятор'!$D$14="Так",'Калькулятор'!$D$16="Так",'Калькулятор'!$D$18="Так",'Калькулятор'!$D$19="Так",'Калькулятор'!$D$21="Так"),"Активна","")</x:f>
      </x:c>
      <x:c r="C364" t="n">
        <x:v>6</x:v>
      </x:c>
      <x:c r="D364" t="str">
        <x:v>1+2+4+6+7+9</x:v>
      </x:c>
      <x:c r="E364" s="66" t="str">
        <x:f>IF(B364="Активна",'Калькулятор'!$C$13*'Калькулятор'!$C$14*'Калькулятор'!$C$16*'Калькулятор'!$C$18*'Калькулятор'!$C$19*'Калькулятор'!$C$21,"")</x:f>
      </x:c>
      <x:c r="F364" s="68" t="n">
        <x:f>IF(B364="Активна",'Калькулятор'!$B$9,0)</x:f>
        <x:v>0</x:v>
      </x:c>
      <x:c r="G364" t="str">
        <x:f>IF(B364&lt;&gt;"Активна","",IF(AND('Калькулятор'!$E$13="Виграш",'Калькулятор'!$E$14="Виграш",'Калькулятор'!$E$16="Виграш",'Калькулятор'!$E$18="Виграш",'Калькулятор'!$E$19="Виграш",'Калькулятор'!$E$21="Виграш"),"Виграш",IF(AND('Калькулятор'!$E$13&lt;&gt;"Програш",'Калькулятор'!$E$14&lt;&gt;"Програш",'Калькулятор'!$E$16&lt;&gt;"Програш",'Калькулятор'!$E$18&lt;&gt;"Програш",'Калькулятор'!$E$19&lt;&gt;"Програш",'Калькулятор'!$E$21&lt;&gt;"Програш"),"Очікується","Програш")))</x:f>
      </x:c>
      <x:c r="H364" s="68" t="n">
        <x:f>IF(B364="Активна",F364*E364,0)</x:f>
        <x:v>0</x:v>
      </x:c>
      <x:c r="I364" s="68" t="n">
        <x:f>IF(AND(B364="Активна",G364&lt;&gt;"Програш"),F364*E364,0)</x:f>
        <x:v>0</x:v>
      </x:c>
      <x:c r="J364" s="68" t="n">
        <x:f>IF(AND(B364="Активна",G364="Виграш"),F364*E364,0)</x:f>
        <x:v>0</x:v>
      </x:c>
    </x:row>
    <x:row r="365">
      <x:c r="A365" t="n">
        <x:v>364</x:v>
      </x:c>
      <x:c r="B365" t="str">
        <x:f>IF(AND(C365='Калькулятор'!$B$6,'Калькулятор'!$D$15="Так",'Калькулятор'!$D$16="Так",'Калькулятор'!$D$18="Так",'Калькулятор'!$D$19="Так",'Калькулятор'!$D$21="Так"),"Активна","")</x:f>
      </x:c>
      <x:c r="C365" t="n">
        <x:v>5</x:v>
      </x:c>
      <x:c r="D365" t="str">
        <x:v>3+4+6+7+9</x:v>
      </x:c>
      <x:c r="E365" s="66" t="str">
        <x:f>IF(B365="Активна",'Калькулятор'!$C$15*'Калькулятор'!$C$16*'Калькулятор'!$C$18*'Калькулятор'!$C$19*'Калькулятор'!$C$21,"")</x:f>
      </x:c>
      <x:c r="F365" s="68" t="n">
        <x:f>IF(B365="Активна",'Калькулятор'!$B$9,0)</x:f>
        <x:v>0</x:v>
      </x:c>
      <x:c r="G365" t="str">
        <x:f>IF(B365&lt;&gt;"Активна","",IF(AND('Калькулятор'!$E$15="Виграш",'Калькулятор'!$E$16="Виграш",'Калькулятор'!$E$18="Виграш",'Калькулятор'!$E$19="Виграш",'Калькулятор'!$E$21="Виграш"),"Виграш",IF(AND('Калькулятор'!$E$15&lt;&gt;"Програш",'Калькулятор'!$E$16&lt;&gt;"Програш",'Калькулятор'!$E$18&lt;&gt;"Програш",'Калькулятор'!$E$19&lt;&gt;"Програш",'Калькулятор'!$E$21&lt;&gt;"Програш"),"Очікується","Програш")))</x:f>
      </x:c>
      <x:c r="H365" s="68" t="n">
        <x:f>IF(B365="Активна",F365*E365,0)</x:f>
        <x:v>0</x:v>
      </x:c>
      <x:c r="I365" s="68" t="n">
        <x:f>IF(AND(B365="Активна",G365&lt;&gt;"Програш"),F365*E365,0)</x:f>
        <x:v>0</x:v>
      </x:c>
      <x:c r="J365" s="68" t="n">
        <x:f>IF(AND(B365="Активна",G365="Виграш"),F365*E365,0)</x:f>
        <x:v>0</x:v>
      </x:c>
    </x:row>
    <x:row r="366">
      <x:c r="A366" t="n">
        <x:v>365</x:v>
      </x:c>
      <x:c r="B366" t="str">
        <x:f>IF(AND(C366='Калькулятор'!$B$6,'Калькулятор'!$D$13="Так",'Калькулятор'!$D$15="Так",'Калькулятор'!$D$16="Так",'Калькулятор'!$D$18="Так",'Калькулятор'!$D$19="Так",'Калькулятор'!$D$21="Так"),"Активна","")</x:f>
      </x:c>
      <x:c r="C366" t="n">
        <x:v>6</x:v>
      </x:c>
      <x:c r="D366" t="str">
        <x:v>1+3+4+6+7+9</x:v>
      </x:c>
      <x:c r="E366" s="66" t="str">
        <x:f>IF(B366="Активна",'Калькулятор'!$C$13*'Калькулятор'!$C$15*'Калькулятор'!$C$16*'Калькулятор'!$C$18*'Калькулятор'!$C$19*'Калькулятор'!$C$21,"")</x:f>
      </x:c>
      <x:c r="F366" s="68" t="n">
        <x:f>IF(B366="Активна",'Калькулятор'!$B$9,0)</x:f>
        <x:v>0</x:v>
      </x:c>
      <x:c r="G366" t="str">
        <x:f>IF(B366&lt;&gt;"Активна","",IF(AND('Калькулятор'!$E$13="Виграш",'Калькулятор'!$E$15="Виграш",'Калькулятор'!$E$16="Виграш",'Калькулятор'!$E$18="Виграш",'Калькулятор'!$E$19="Виграш",'Калькулятор'!$E$21="Виграш"),"Виграш",IF(AND('Калькулятор'!$E$13&lt;&gt;"Програш",'Калькулятор'!$E$15&lt;&gt;"Програш",'Калькулятор'!$E$16&lt;&gt;"Програш",'Калькулятор'!$E$18&lt;&gt;"Програш",'Калькулятор'!$E$19&lt;&gt;"Програш",'Калькулятор'!$E$21&lt;&gt;"Програш"),"Очікується","Програш")))</x:f>
      </x:c>
      <x:c r="H366" s="68" t="n">
        <x:f>IF(B366="Активна",F366*E366,0)</x:f>
        <x:v>0</x:v>
      </x:c>
      <x:c r="I366" s="68" t="n">
        <x:f>IF(AND(B366="Активна",G366&lt;&gt;"Програш"),F366*E366,0)</x:f>
        <x:v>0</x:v>
      </x:c>
      <x:c r="J366" s="68" t="n">
        <x:f>IF(AND(B366="Активна",G366="Виграш"),F366*E366,0)</x:f>
        <x:v>0</x:v>
      </x:c>
    </x:row>
    <x:row r="367">
      <x:c r="A367" t="n">
        <x:v>366</x:v>
      </x:c>
      <x:c r="B367" t="str">
        <x:f>IF(AND(C367='Калькулятор'!$B$6,'Калькулятор'!$D$14="Так",'Калькулятор'!$D$15="Так",'Калькулятор'!$D$16="Так",'Калькулятор'!$D$18="Так",'Калькулятор'!$D$19="Так",'Калькулятор'!$D$21="Так"),"Активна","")</x:f>
      </x:c>
      <x:c r="C367" t="n">
        <x:v>6</x:v>
      </x:c>
      <x:c r="D367" t="str">
        <x:v>2+3+4+6+7+9</x:v>
      </x:c>
      <x:c r="E367" s="66" t="str">
        <x:f>IF(B367="Активна",'Калькулятор'!$C$14*'Калькулятор'!$C$15*'Калькулятор'!$C$16*'Калькулятор'!$C$18*'Калькулятор'!$C$19*'Калькулятор'!$C$21,"")</x:f>
      </x:c>
      <x:c r="F367" s="68" t="n">
        <x:f>IF(B367="Активна",'Калькулятор'!$B$9,0)</x:f>
        <x:v>0</x:v>
      </x:c>
      <x:c r="G367" t="str">
        <x:f>IF(B367&lt;&gt;"Активна","",IF(AND('Калькулятор'!$E$14="Виграш",'Калькулятор'!$E$15="Виграш",'Калькулятор'!$E$16="Виграш",'Калькулятор'!$E$18="Виграш",'Калькулятор'!$E$19="Виграш",'Калькулятор'!$E$21="Виграш"),"Виграш",IF(AND('Калькулятор'!$E$14&lt;&gt;"Програш",'Калькулятор'!$E$15&lt;&gt;"Програш",'Калькулятор'!$E$16&lt;&gt;"Програш",'Калькулятор'!$E$18&lt;&gt;"Програш",'Калькулятор'!$E$19&lt;&gt;"Програш",'Калькулятор'!$E$21&lt;&gt;"Програш"),"Очікується","Програш")))</x:f>
      </x:c>
      <x:c r="H367" s="68" t="n">
        <x:f>IF(B367="Активна",F367*E367,0)</x:f>
        <x:v>0</x:v>
      </x:c>
      <x:c r="I367" s="68" t="n">
        <x:f>IF(AND(B367="Активна",G367&lt;&gt;"Програш"),F367*E367,0)</x:f>
        <x:v>0</x:v>
      </x:c>
      <x:c r="J367" s="68" t="n">
        <x:f>IF(AND(B367="Активна",G367="Виграш"),F367*E367,0)</x:f>
        <x:v>0</x:v>
      </x:c>
    </x:row>
    <x:row r="368">
      <x:c r="A368" t="n">
        <x:v>367</x:v>
      </x:c>
      <x:c r="B368" t="str">
        <x:f>IF(AND(C368='Калькулятор'!$B$6,'Калькулятор'!$D$13="Так",'Калькулятор'!$D$14="Так",'Калькулятор'!$D$15="Так",'Калькулятор'!$D$16="Так",'Калькулятор'!$D$18="Так",'Калькулятор'!$D$19="Так",'Калькулятор'!$D$21="Так"),"Активна","")</x:f>
      </x:c>
      <x:c r="C368" t="n">
        <x:v>7</x:v>
      </x:c>
      <x:c r="D368" t="str">
        <x:v>1+2+3+4+6+7+9</x:v>
      </x:c>
      <x:c r="E368" s="66" t="str">
        <x:f>IF(B368="Активна",'Калькулятор'!$C$13*'Калькулятор'!$C$14*'Калькулятор'!$C$15*'Калькулятор'!$C$16*'Калькулятор'!$C$18*'Калькулятор'!$C$19*'Калькулятор'!$C$21,"")</x:f>
      </x:c>
      <x:c r="F368" s="68" t="n">
        <x:f>IF(B368="Активна",'Калькулятор'!$B$9,0)</x:f>
        <x:v>0</x:v>
      </x:c>
      <x:c r="G368" t="str">
        <x:f>IF(B368&lt;&gt;"Активна","",IF(AND('Калькулятор'!$E$13="Виграш",'Калькулятор'!$E$14="Виграш",'Калькулятор'!$E$15="Виграш",'Калькулятор'!$E$16="Виграш",'Калькулятор'!$E$18="Виграш",'Калькулятор'!$E$19="Виграш",'Калькулятор'!$E$21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$18&lt;&gt;"Програш",'Калькулятор'!$E$19&lt;&gt;"Програш",'Калькулятор'!$E$21&lt;&gt;"Програш"),"Очікується","Програш")))</x:f>
      </x:c>
      <x:c r="H368" s="68" t="n">
        <x:f>IF(B368="Активна",F368*E368,0)</x:f>
        <x:v>0</x:v>
      </x:c>
      <x:c r="I368" s="68" t="n">
        <x:f>IF(AND(B368="Активна",G368&lt;&gt;"Програш"),F368*E368,0)</x:f>
        <x:v>0</x:v>
      </x:c>
      <x:c r="J368" s="68" t="n">
        <x:f>IF(AND(B368="Активна",G368="Виграш"),F368*E368,0)</x:f>
        <x:v>0</x:v>
      </x:c>
    </x:row>
    <x:row r="369">
      <x:c r="A369" t="n">
        <x:v>368</x:v>
      </x:c>
      <x:c r="B369" t="str">
        <x:f>IF(AND(C369='Калькулятор'!$B$6,'Калькулятор'!$D$17="Так",'Калькулятор'!$D$18="Так",'Калькулятор'!$D$19="Так",'Калькулятор'!$D$21="Так"),"Активна","")</x:f>
      </x:c>
      <x:c r="C369" t="n">
        <x:v>4</x:v>
      </x:c>
      <x:c r="D369" t="str">
        <x:v>5+6+7+9</x:v>
      </x:c>
      <x:c r="E369" s="66" t="str">
        <x:f>IF(B369="Активна",'Калькулятор'!$C$17*'Калькулятор'!$C$18*'Калькулятор'!$C$19*'Калькулятор'!$C$21,"")</x:f>
      </x:c>
      <x:c r="F369" s="68" t="n">
        <x:f>IF(B369="Активна",'Калькулятор'!$B$9,0)</x:f>
        <x:v>0</x:v>
      </x:c>
      <x:c r="G369" t="str">
        <x:f>IF(B369&lt;&gt;"Активна","",IF(AND('Калькулятор'!$E$17="Виграш",'Калькулятор'!$E$18="Виграш",'Калькулятор'!$E$19="Виграш",'Калькулятор'!$E$21="Виграш"),"Виграш",IF(AND('Калькулятор'!$E$17&lt;&gt;"Програш",'Калькулятор'!$E$18&lt;&gt;"Програш",'Калькулятор'!$E$19&lt;&gt;"Програш",'Калькулятор'!$E$21&lt;&gt;"Програш"),"Очікується","Програш")))</x:f>
      </x:c>
      <x:c r="H369" s="68" t="n">
        <x:f>IF(B369="Активна",F369*E369,0)</x:f>
        <x:v>0</x:v>
      </x:c>
      <x:c r="I369" s="68" t="n">
        <x:f>IF(AND(B369="Активна",G369&lt;&gt;"Програш"),F369*E369,0)</x:f>
        <x:v>0</x:v>
      </x:c>
      <x:c r="J369" s="68" t="n">
        <x:f>IF(AND(B369="Активна",G369="Виграш"),F369*E369,0)</x:f>
        <x:v>0</x:v>
      </x:c>
    </x:row>
    <x:row r="370">
      <x:c r="A370" t="n">
        <x:v>369</x:v>
      </x:c>
      <x:c r="B370" t="str">
        <x:f>IF(AND(C370='Калькулятор'!$B$6,'Калькулятор'!$D$13="Так",'Калькулятор'!$D$17="Так",'Калькулятор'!$D$18="Так",'Калькулятор'!$D$19="Так",'Калькулятор'!$D$21="Так"),"Активна","")</x:f>
      </x:c>
      <x:c r="C370" t="n">
        <x:v>5</x:v>
      </x:c>
      <x:c r="D370" t="str">
        <x:v>1+5+6+7+9</x:v>
      </x:c>
      <x:c r="E370" s="66" t="str">
        <x:f>IF(B370="Активна",'Калькулятор'!$C$13*'Калькулятор'!$C$17*'Калькулятор'!$C$18*'Калькулятор'!$C$19*'Калькулятор'!$C$21,"")</x:f>
      </x:c>
      <x:c r="F370" s="68" t="n">
        <x:f>IF(B370="Активна",'Калькулятор'!$B$9,0)</x:f>
        <x:v>0</x:v>
      </x:c>
      <x:c r="G370" t="str">
        <x:f>IF(B370&lt;&gt;"Активна","",IF(AND('Калькулятор'!$E$13="Виграш",'Калькулятор'!$E$17="Виграш",'Калькулятор'!$E$18="Виграш",'Калькулятор'!$E$19="Виграш",'Калькулятор'!$E$21="Виграш"),"Виграш",IF(AND('Калькулятор'!$E$13&lt;&gt;"Програш",'Калькулятор'!$E$17&lt;&gt;"Програш",'Калькулятор'!$E$18&lt;&gt;"Програш",'Калькулятор'!$E$19&lt;&gt;"Програш",'Калькулятор'!$E$21&lt;&gt;"Програш"),"Очікується","Програш")))</x:f>
      </x:c>
      <x:c r="H370" s="68" t="n">
        <x:f>IF(B370="Активна",F370*E370,0)</x:f>
        <x:v>0</x:v>
      </x:c>
      <x:c r="I370" s="68" t="n">
        <x:f>IF(AND(B370="Активна",G370&lt;&gt;"Програш"),F370*E370,0)</x:f>
        <x:v>0</x:v>
      </x:c>
      <x:c r="J370" s="68" t="n">
        <x:f>IF(AND(B370="Активна",G370="Виграш"),F370*E370,0)</x:f>
        <x:v>0</x:v>
      </x:c>
    </x:row>
    <x:row r="371">
      <x:c r="A371" t="n">
        <x:v>370</x:v>
      </x:c>
      <x:c r="B371" t="str">
        <x:f>IF(AND(C371='Калькулятор'!$B$6,'Калькулятор'!$D$14="Так",'Калькулятор'!$D$17="Так",'Калькулятор'!$D$18="Так",'Калькулятор'!$D$19="Так",'Калькулятор'!$D$21="Так"),"Активна","")</x:f>
      </x:c>
      <x:c r="C371" t="n">
        <x:v>5</x:v>
      </x:c>
      <x:c r="D371" t="str">
        <x:v>2+5+6+7+9</x:v>
      </x:c>
      <x:c r="E371" s="66" t="str">
        <x:f>IF(B371="Активна",'Калькулятор'!$C$14*'Калькулятор'!$C$17*'Калькулятор'!$C$18*'Калькулятор'!$C$19*'Калькулятор'!$C$21,"")</x:f>
      </x:c>
      <x:c r="F371" s="68" t="n">
        <x:f>IF(B371="Активна",'Калькулятор'!$B$9,0)</x:f>
        <x:v>0</x:v>
      </x:c>
      <x:c r="G371" t="str">
        <x:f>IF(B371&lt;&gt;"Активна","",IF(AND('Калькулятор'!$E$14="Виграш",'Калькулятор'!$E$17="Виграш",'Калькулятор'!$E$18="Виграш",'Калькулятор'!$E$19="Виграш",'Калькулятор'!$E$21="Виграш"),"Виграш",IF(AND('Калькулятор'!$E$14&lt;&gt;"Програш",'Калькулятор'!$E$17&lt;&gt;"Програш",'Калькулятор'!$E$18&lt;&gt;"Програш",'Калькулятор'!$E$19&lt;&gt;"Програш",'Калькулятор'!$E$21&lt;&gt;"Програш"),"Очікується","Програш")))</x:f>
      </x:c>
      <x:c r="H371" s="68" t="n">
        <x:f>IF(B371="Активна",F371*E371,0)</x:f>
        <x:v>0</x:v>
      </x:c>
      <x:c r="I371" s="68" t="n">
        <x:f>IF(AND(B371="Активна",G371&lt;&gt;"Програш"),F371*E371,0)</x:f>
        <x:v>0</x:v>
      </x:c>
      <x:c r="J371" s="68" t="n">
        <x:f>IF(AND(B371="Активна",G371="Виграш"),F371*E371,0)</x:f>
        <x:v>0</x:v>
      </x:c>
    </x:row>
    <x:row r="372">
      <x:c r="A372" t="n">
        <x:v>371</x:v>
      </x:c>
      <x:c r="B372" t="str">
        <x:f>IF(AND(C372='Калькулятор'!$B$6,'Калькулятор'!$D$13="Так",'Калькулятор'!$D$14="Так",'Калькулятор'!$D$17="Так",'Калькулятор'!$D$18="Так",'Калькулятор'!$D$19="Так",'Калькулятор'!$D$21="Так"),"Активна","")</x:f>
      </x:c>
      <x:c r="C372" t="n">
        <x:v>6</x:v>
      </x:c>
      <x:c r="D372" t="str">
        <x:v>1+2+5+6+7+9</x:v>
      </x:c>
      <x:c r="E372" s="66" t="str">
        <x:f>IF(B372="Активна",'Калькулятор'!$C$13*'Калькулятор'!$C$14*'Калькулятор'!$C$17*'Калькулятор'!$C$18*'Калькулятор'!$C$19*'Калькулятор'!$C$21,"")</x:f>
      </x:c>
      <x:c r="F372" s="68" t="n">
        <x:f>IF(B372="Активна",'Калькулятор'!$B$9,0)</x:f>
        <x:v>0</x:v>
      </x:c>
      <x:c r="G372" t="str">
        <x:f>IF(B372&lt;&gt;"Активна","",IF(AND('Калькулятор'!$E$13="Виграш",'Калькулятор'!$E$14="Виграш",'Калькулятор'!$E$17="Виграш",'Калькулятор'!$E$18="Виграш",'Калькулятор'!$E$19="Виграш",'Калькулятор'!$E$21="Виграш"),"Виграш",IF(AND('Калькулятор'!$E$13&lt;&gt;"Програш",'Калькулятор'!$E$14&lt;&gt;"Програш",'Калькулятор'!$E$17&lt;&gt;"Програш",'Калькулятор'!$E$18&lt;&gt;"Програш",'Калькулятор'!$E$19&lt;&gt;"Програш",'Калькулятор'!$E$21&lt;&gt;"Програш"),"Очікується","Програш")))</x:f>
      </x:c>
      <x:c r="H372" s="68" t="n">
        <x:f>IF(B372="Активна",F372*E372,0)</x:f>
        <x:v>0</x:v>
      </x:c>
      <x:c r="I372" s="68" t="n">
        <x:f>IF(AND(B372="Активна",G372&lt;&gt;"Програш"),F372*E372,0)</x:f>
        <x:v>0</x:v>
      </x:c>
      <x:c r="J372" s="68" t="n">
        <x:f>IF(AND(B372="Активна",G372="Виграш"),F372*E372,0)</x:f>
        <x:v>0</x:v>
      </x:c>
    </x:row>
    <x:row r="373">
      <x:c r="A373" t="n">
        <x:v>372</x:v>
      </x:c>
      <x:c r="B373" t="str">
        <x:f>IF(AND(C373='Калькулятор'!$B$6,'Калькулятор'!$D$15="Так",'Калькулятор'!$D$17="Так",'Калькулятор'!$D$18="Так",'Калькулятор'!$D$19="Так",'Калькулятор'!$D$21="Так"),"Активна","")</x:f>
      </x:c>
      <x:c r="C373" t="n">
        <x:v>5</x:v>
      </x:c>
      <x:c r="D373" t="str">
        <x:v>3+5+6+7+9</x:v>
      </x:c>
      <x:c r="E373" s="66" t="str">
        <x:f>IF(B373="Активна",'Калькулятор'!$C$15*'Калькулятор'!$C$17*'Калькулятор'!$C$18*'Калькулятор'!$C$19*'Калькулятор'!$C$21,"")</x:f>
      </x:c>
      <x:c r="F373" s="68" t="n">
        <x:f>IF(B373="Активна",'Калькулятор'!$B$9,0)</x:f>
        <x:v>0</x:v>
      </x:c>
      <x:c r="G373" t="str">
        <x:f>IF(B373&lt;&gt;"Активна","",IF(AND('Калькулятор'!$E$15="Виграш",'Калькулятор'!$E$17="Виграш",'Калькулятор'!$E$18="Виграш",'Калькулятор'!$E$19="Виграш",'Калькулятор'!$E$21="Виграш"),"Виграш",IF(AND('Калькулятор'!$E$15&lt;&gt;"Програш",'Калькулятор'!$E$17&lt;&gt;"Програш",'Калькулятор'!$E$18&lt;&gt;"Програш",'Калькулятор'!$E$19&lt;&gt;"Програш",'Калькулятор'!$E$21&lt;&gt;"Програш"),"Очікується","Програш")))</x:f>
      </x:c>
      <x:c r="H373" s="68" t="n">
        <x:f>IF(B373="Активна",F373*E373,0)</x:f>
        <x:v>0</x:v>
      </x:c>
      <x:c r="I373" s="68" t="n">
        <x:f>IF(AND(B373="Активна",G373&lt;&gt;"Програш"),F373*E373,0)</x:f>
        <x:v>0</x:v>
      </x:c>
      <x:c r="J373" s="68" t="n">
        <x:f>IF(AND(B373="Активна",G373="Виграш"),F373*E373,0)</x:f>
        <x:v>0</x:v>
      </x:c>
    </x:row>
    <x:row r="374">
      <x:c r="A374" t="n">
        <x:v>373</x:v>
      </x:c>
      <x:c r="B374" t="str">
        <x:f>IF(AND(C374='Калькулятор'!$B$6,'Калькулятор'!$D$13="Так",'Калькулятор'!$D$15="Так",'Калькулятор'!$D$17="Так",'Калькулятор'!$D$18="Так",'Калькулятор'!$D$19="Так",'Калькулятор'!$D$21="Так"),"Активна","")</x:f>
      </x:c>
      <x:c r="C374" t="n">
        <x:v>6</x:v>
      </x:c>
      <x:c r="D374" t="str">
        <x:v>1+3+5+6+7+9</x:v>
      </x:c>
      <x:c r="E374" s="66" t="str">
        <x:f>IF(B374="Активна",'Калькулятор'!$C$13*'Калькулятор'!$C$15*'Калькулятор'!$C$17*'Калькулятор'!$C$18*'Калькулятор'!$C$19*'Калькулятор'!$C$21,"")</x:f>
      </x:c>
      <x:c r="F374" s="68" t="n">
        <x:f>IF(B374="Активна",'Калькулятор'!$B$9,0)</x:f>
        <x:v>0</x:v>
      </x:c>
      <x:c r="G374" t="str">
        <x:f>IF(B374&lt;&gt;"Активна","",IF(AND('Калькулятор'!$E$13="Виграш",'Калькулятор'!$E$15="Виграш",'Калькулятор'!$E$17="Виграш",'Калькулятор'!$E$18="Виграш",'Калькулятор'!$E$19="Виграш",'Калькулятор'!$E$21="Виграш"),"Виграш",IF(AND('Калькулятор'!$E$13&lt;&gt;"Програш",'Калькулятор'!$E$15&lt;&gt;"Програш",'Калькулятор'!$E$17&lt;&gt;"Програш",'Калькулятор'!$E$18&lt;&gt;"Програш",'Калькулятор'!$E$19&lt;&gt;"Програш",'Калькулятор'!$E$21&lt;&gt;"Програш"),"Очікується","Програш")))</x:f>
      </x:c>
      <x:c r="H374" s="68" t="n">
        <x:f>IF(B374="Активна",F374*E374,0)</x:f>
        <x:v>0</x:v>
      </x:c>
      <x:c r="I374" s="68" t="n">
        <x:f>IF(AND(B374="Активна",G374&lt;&gt;"Програш"),F374*E374,0)</x:f>
        <x:v>0</x:v>
      </x:c>
      <x:c r="J374" s="68" t="n">
        <x:f>IF(AND(B374="Активна",G374="Виграш"),F374*E374,0)</x:f>
        <x:v>0</x:v>
      </x:c>
    </x:row>
    <x:row r="375">
      <x:c r="A375" t="n">
        <x:v>374</x:v>
      </x:c>
      <x:c r="B375" t="str">
        <x:f>IF(AND(C375='Калькулятор'!$B$6,'Калькулятор'!$D$14="Так",'Калькулятор'!$D$15="Так",'Калькулятор'!$D$17="Так",'Калькулятор'!$D$18="Так",'Калькулятор'!$D$19="Так",'Калькулятор'!$D$21="Так"),"Активна","")</x:f>
      </x:c>
      <x:c r="C375" t="n">
        <x:v>6</x:v>
      </x:c>
      <x:c r="D375" t="str">
        <x:v>2+3+5+6+7+9</x:v>
      </x:c>
      <x:c r="E375" s="66" t="str">
        <x:f>IF(B375="Активна",'Калькулятор'!$C$14*'Калькулятор'!$C$15*'Калькулятор'!$C$17*'Калькулятор'!$C$18*'Калькулятор'!$C$19*'Калькулятор'!$C$21,"")</x:f>
      </x:c>
      <x:c r="F375" s="68" t="n">
        <x:f>IF(B375="Активна",'Калькулятор'!$B$9,0)</x:f>
        <x:v>0</x:v>
      </x:c>
      <x:c r="G375" t="str">
        <x:f>IF(B375&lt;&gt;"Активна","",IF(AND('Калькулятор'!$E$14="Виграш",'Калькулятор'!$E$15="Виграш",'Калькулятор'!$E$17="Виграш",'Калькулятор'!$E$18="Виграш",'Калькулятор'!$E$19="Виграш",'Калькулятор'!$E$21="Виграш"),"Виграш",IF(AND('Калькулятор'!$E$14&lt;&gt;"Програш",'Калькулятор'!$E$15&lt;&gt;"Програш",'Калькулятор'!$E$17&lt;&gt;"Програш",'Калькулятор'!$E$18&lt;&gt;"Програш",'Калькулятор'!$E$19&lt;&gt;"Програш",'Калькулятор'!$E$21&lt;&gt;"Програш"),"Очікується","Програш")))</x:f>
      </x:c>
      <x:c r="H375" s="68" t="n">
        <x:f>IF(B375="Активна",F375*E375,0)</x:f>
        <x:v>0</x:v>
      </x:c>
      <x:c r="I375" s="68" t="n">
        <x:f>IF(AND(B375="Активна",G375&lt;&gt;"Програш"),F375*E375,0)</x:f>
        <x:v>0</x:v>
      </x:c>
      <x:c r="J375" s="68" t="n">
        <x:f>IF(AND(B375="Активна",G375="Виграш"),F375*E375,0)</x:f>
        <x:v>0</x:v>
      </x:c>
    </x:row>
    <x:row r="376">
      <x:c r="A376" t="n">
        <x:v>375</x:v>
      </x:c>
      <x:c r="B376" t="str">
        <x:f>IF(AND(C376='Калькулятор'!$B$6,'Калькулятор'!$D$13="Так",'Калькулятор'!$D$14="Так",'Калькулятор'!$D$15="Так",'Калькулятор'!$D$17="Так",'Калькулятор'!$D$18="Так",'Калькулятор'!$D$19="Так",'Калькулятор'!$D$21="Так"),"Активна","")</x:f>
      </x:c>
      <x:c r="C376" t="n">
        <x:v>7</x:v>
      </x:c>
      <x:c r="D376" t="str">
        <x:v>1+2+3+5+6+7+9</x:v>
      </x:c>
      <x:c r="E376" s="66" t="str">
        <x:f>IF(B376="Активна",'Калькулятор'!$C$13*'Калькулятор'!$C$14*'Калькулятор'!$C$15*'Калькулятор'!$C$17*'Калькулятор'!$C$18*'Калькулятор'!$C$19*'Калькулятор'!$C$21,"")</x:f>
      </x:c>
      <x:c r="F376" s="68" t="n">
        <x:f>IF(B376="Активна",'Калькулятор'!$B$9,0)</x:f>
        <x:v>0</x:v>
      </x:c>
      <x:c r="G376" t="str">
        <x:f>IF(B376&lt;&gt;"Активна","",IF(AND('Калькулятор'!$E$13="Виграш",'Калькулятор'!$E$14="Виграш",'Калькулятор'!$E$15="Виграш",'Калькулятор'!$E$17="Виграш",'Калькулятор'!$E$18="Виграш",'Калькулятор'!$E$19="Виграш",'Калькулятор'!$E$21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$18&lt;&gt;"Програш",'Калькулятор'!$E$19&lt;&gt;"Програш",'Калькулятор'!$E$21&lt;&gt;"Програш"),"Очікується","Програш")))</x:f>
      </x:c>
      <x:c r="H376" s="68" t="n">
        <x:f>IF(B376="Активна",F376*E376,0)</x:f>
        <x:v>0</x:v>
      </x:c>
      <x:c r="I376" s="68" t="n">
        <x:f>IF(AND(B376="Активна",G376&lt;&gt;"Програш"),F376*E376,0)</x:f>
        <x:v>0</x:v>
      </x:c>
      <x:c r="J376" s="68" t="n">
        <x:f>IF(AND(B376="Активна",G376="Виграш"),F376*E376,0)</x:f>
        <x:v>0</x:v>
      </x:c>
    </x:row>
    <x:row r="377">
      <x:c r="A377" t="n">
        <x:v>376</x:v>
      </x:c>
      <x:c r="B377" t="str">
        <x:f>IF(AND(C377='Калькулятор'!$B$6,'Калькулятор'!$D$16="Так",'Калькулятор'!$D$17="Так",'Калькулятор'!$D$18="Так",'Калькулятор'!$D$19="Так",'Калькулятор'!$D$21="Так"),"Активна","")</x:f>
      </x:c>
      <x:c r="C377" t="n">
        <x:v>5</x:v>
      </x:c>
      <x:c r="D377" t="str">
        <x:v>4+5+6+7+9</x:v>
      </x:c>
      <x:c r="E377" s="66" t="str">
        <x:f>IF(B377="Активна",'Калькулятор'!$C$16*'Калькулятор'!$C$17*'Калькулятор'!$C$18*'Калькулятор'!$C$19*'Калькулятор'!$C$21,"")</x:f>
      </x:c>
      <x:c r="F377" s="68" t="n">
        <x:f>IF(B377="Активна",'Калькулятор'!$B$9,0)</x:f>
        <x:v>0</x:v>
      </x:c>
      <x:c r="G377" t="str">
        <x:f>IF(B377&lt;&gt;"Активна","",IF(AND('Калькулятор'!$E$16="Виграш",'Калькулятор'!$E$17="Виграш",'Калькулятор'!$E$18="Виграш",'Калькулятор'!$E$19="Виграш",'Калькулятор'!$E$21="Виграш"),"Виграш",IF(AND('Калькулятор'!$E$16&lt;&gt;"Програш",'Калькулятор'!$E$17&lt;&gt;"Програш",'Калькулятор'!$E$18&lt;&gt;"Програш",'Калькулятор'!$E$19&lt;&gt;"Програш",'Калькулятор'!$E$21&lt;&gt;"Програш"),"Очікується","Програш")))</x:f>
      </x:c>
      <x:c r="H377" s="68" t="n">
        <x:f>IF(B377="Активна",F377*E377,0)</x:f>
        <x:v>0</x:v>
      </x:c>
      <x:c r="I377" s="68" t="n">
        <x:f>IF(AND(B377="Активна",G377&lt;&gt;"Програш"),F377*E377,0)</x:f>
        <x:v>0</x:v>
      </x:c>
      <x:c r="J377" s="68" t="n">
        <x:f>IF(AND(B377="Активна",G377="Виграш"),F377*E377,0)</x:f>
        <x:v>0</x:v>
      </x:c>
    </x:row>
    <x:row r="378">
      <x:c r="A378" t="n">
        <x:v>377</x:v>
      </x:c>
      <x:c r="B378" t="str">
        <x:f>IF(AND(C378='Калькулятор'!$B$6,'Калькулятор'!$D$13="Так",'Калькулятор'!$D$16="Так",'Калькулятор'!$D$17="Так",'Калькулятор'!$D$18="Так",'Калькулятор'!$D$19="Так",'Калькулятор'!$D$21="Так"),"Активна","")</x:f>
      </x:c>
      <x:c r="C378" t="n">
        <x:v>6</x:v>
      </x:c>
      <x:c r="D378" t="str">
        <x:v>1+4+5+6+7+9</x:v>
      </x:c>
      <x:c r="E378" s="66" t="str">
        <x:f>IF(B378="Активна",'Калькулятор'!$C$13*'Калькулятор'!$C$16*'Калькулятор'!$C$17*'Калькулятор'!$C$18*'Калькулятор'!$C$19*'Калькулятор'!$C$21,"")</x:f>
      </x:c>
      <x:c r="F378" s="68" t="n">
        <x:f>IF(B378="Активна",'Калькулятор'!$B$9,0)</x:f>
        <x:v>0</x:v>
      </x:c>
      <x:c r="G378" t="str">
        <x:f>IF(B378&lt;&gt;"Активна","",IF(AND('Калькулятор'!$E$13="Виграш",'Калькулятор'!$E$16="Виграш",'Калькулятор'!$E$17="Виграш",'Калькулятор'!$E$18="Виграш",'Калькулятор'!$E$19="Виграш",'Калькулятор'!$E$21="Виграш"),"Виграш",IF(AND('Калькулятор'!$E$13&lt;&gt;"Програш",'Калькулятор'!$E$16&lt;&gt;"Програш",'Калькулятор'!$E$17&lt;&gt;"Програш",'Калькулятор'!$E$18&lt;&gt;"Програш",'Калькулятор'!$E$19&lt;&gt;"Програш",'Калькулятор'!$E$21&lt;&gt;"Програш"),"Очікується","Програш")))</x:f>
      </x:c>
      <x:c r="H378" s="68" t="n">
        <x:f>IF(B378="Активна",F378*E378,0)</x:f>
        <x:v>0</x:v>
      </x:c>
      <x:c r="I378" s="68" t="n">
        <x:f>IF(AND(B378="Активна",G378&lt;&gt;"Програш"),F378*E378,0)</x:f>
        <x:v>0</x:v>
      </x:c>
      <x:c r="J378" s="68" t="n">
        <x:f>IF(AND(B378="Активна",G378="Виграш"),F378*E378,0)</x:f>
        <x:v>0</x:v>
      </x:c>
    </x:row>
    <x:row r="379">
      <x:c r="A379" t="n">
        <x:v>378</x:v>
      </x:c>
      <x:c r="B379" t="str">
        <x:f>IF(AND(C379='Калькулятор'!$B$6,'Калькулятор'!$D$14="Так",'Калькулятор'!$D$16="Так",'Калькулятор'!$D$17="Так",'Калькулятор'!$D$18="Так",'Калькулятор'!$D$19="Так",'Калькулятор'!$D$21="Так"),"Активна","")</x:f>
      </x:c>
      <x:c r="C379" t="n">
        <x:v>6</x:v>
      </x:c>
      <x:c r="D379" t="str">
        <x:v>2+4+5+6+7+9</x:v>
      </x:c>
      <x:c r="E379" s="66" t="str">
        <x:f>IF(B379="Активна",'Калькулятор'!$C$14*'Калькулятор'!$C$16*'Калькулятор'!$C$17*'Калькулятор'!$C$18*'Калькулятор'!$C$19*'Калькулятор'!$C$21,"")</x:f>
      </x:c>
      <x:c r="F379" s="68" t="n">
        <x:f>IF(B379="Активна",'Калькулятор'!$B$9,0)</x:f>
        <x:v>0</x:v>
      </x:c>
      <x:c r="G379" t="str">
        <x:f>IF(B379&lt;&gt;"Активна","",IF(AND('Калькулятор'!$E$14="Виграш",'Калькулятор'!$E$16="Виграш",'Калькулятор'!$E$17="Виграш",'Калькулятор'!$E$18="Виграш",'Калькулятор'!$E$19="Виграш",'Калькулятор'!$E$21="Виграш"),"Виграш",IF(AND('Калькулятор'!$E$14&lt;&gt;"Програш",'Калькулятор'!$E$16&lt;&gt;"Програш",'Калькулятор'!$E$17&lt;&gt;"Програш",'Калькулятор'!$E$18&lt;&gt;"Програш",'Калькулятор'!$E$19&lt;&gt;"Програш",'Калькулятор'!$E$21&lt;&gt;"Програш"),"Очікується","Програш")))</x:f>
      </x:c>
      <x:c r="H379" s="68" t="n">
        <x:f>IF(B379="Активна",F379*E379,0)</x:f>
        <x:v>0</x:v>
      </x:c>
      <x:c r="I379" s="68" t="n">
        <x:f>IF(AND(B379="Активна",G379&lt;&gt;"Програш"),F379*E379,0)</x:f>
        <x:v>0</x:v>
      </x:c>
      <x:c r="J379" s="68" t="n">
        <x:f>IF(AND(B379="Активна",G379="Виграш"),F379*E379,0)</x:f>
        <x:v>0</x:v>
      </x:c>
    </x:row>
    <x:row r="380">
      <x:c r="A380" t="n">
        <x:v>379</x:v>
      </x:c>
      <x:c r="B380" t="str">
        <x:f>IF(AND(C380='Калькулятор'!$B$6,'Калькулятор'!$D$13="Так",'Калькулятор'!$D$14="Так",'Калькулятор'!$D$16="Так",'Калькулятор'!$D$17="Так",'Калькулятор'!$D$18="Так",'Калькулятор'!$D$19="Так",'Калькулятор'!$D$21="Так"),"Активна","")</x:f>
      </x:c>
      <x:c r="C380" t="n">
        <x:v>7</x:v>
      </x:c>
      <x:c r="D380" t="str">
        <x:v>1+2+4+5+6+7+9</x:v>
      </x:c>
      <x:c r="E380" s="66" t="str">
        <x:f>IF(B380="Активна",'Калькулятор'!$C$13*'Калькулятор'!$C$14*'Калькулятор'!$C$16*'Калькулятор'!$C$17*'Калькулятор'!$C$18*'Калькулятор'!$C$19*'Калькулятор'!$C$21,"")</x:f>
      </x:c>
      <x:c r="F380" s="68" t="n">
        <x:f>IF(B380="Активна",'Калькулятор'!$B$9,0)</x:f>
        <x:v>0</x:v>
      </x:c>
      <x:c r="G380" t="str">
        <x:f>IF(B380&lt;&gt;"Активна","",IF(AND('Калькулятор'!$E$13="Виграш",'Калькулятор'!$E$14="Виграш",'Калькулятор'!$E$16="Виграш",'Калькулятор'!$E$17="Виграш",'Калькулятор'!$E$18="Виграш",'Калькулятор'!$E$19="Виграш",'Калькулятор'!$E$21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$18&lt;&gt;"Програш",'Калькулятор'!$E$19&lt;&gt;"Програш",'Калькулятор'!$E$21&lt;&gt;"Програш"),"Очікується","Програш")))</x:f>
      </x:c>
      <x:c r="H380" s="68" t="n">
        <x:f>IF(B380="Активна",F380*E380,0)</x:f>
        <x:v>0</x:v>
      </x:c>
      <x:c r="I380" s="68" t="n">
        <x:f>IF(AND(B380="Активна",G380&lt;&gt;"Програш"),F380*E380,0)</x:f>
        <x:v>0</x:v>
      </x:c>
      <x:c r="J380" s="68" t="n">
        <x:f>IF(AND(B380="Активна",G380="Виграш"),F380*E380,0)</x:f>
        <x:v>0</x:v>
      </x:c>
    </x:row>
    <x:row r="381">
      <x:c r="A381" t="n">
        <x:v>380</x:v>
      </x:c>
      <x:c r="B381" t="str">
        <x:f>IF(AND(C381='Калькулятор'!$B$6,'Калькулятор'!$D$15="Так",'Калькулятор'!$D$16="Так",'Калькулятор'!$D$17="Так",'Калькулятор'!$D$18="Так",'Калькулятор'!$D$19="Так",'Калькулятор'!$D$21="Так"),"Активна","")</x:f>
      </x:c>
      <x:c r="C381" t="n">
        <x:v>6</x:v>
      </x:c>
      <x:c r="D381" t="str">
        <x:v>3+4+5+6+7+9</x:v>
      </x:c>
      <x:c r="E381" s="66" t="str">
        <x:f>IF(B381="Активна",'Калькулятор'!$C$15*'Калькулятор'!$C$16*'Калькулятор'!$C$17*'Калькулятор'!$C$18*'Калькулятор'!$C$19*'Калькулятор'!$C$21,"")</x:f>
      </x:c>
      <x:c r="F381" s="68" t="n">
        <x:f>IF(B381="Активна",'Калькулятор'!$B$9,0)</x:f>
        <x:v>0</x:v>
      </x:c>
      <x:c r="G381" t="str">
        <x:f>IF(B381&lt;&gt;"Активна","",IF(AND('Калькулятор'!$E$15="Виграш",'Калькулятор'!$E$16="Виграш",'Калькулятор'!$E$17="Виграш",'Калькулятор'!$E$18="Виграш",'Калькулятор'!$E$19="Виграш",'Калькулятор'!$E$21="Виграш"),"Виграш",IF(AND('Калькулятор'!$E$15&lt;&gt;"Програш",'Калькулятор'!$E$16&lt;&gt;"Програш",'Калькулятор'!$E$17&lt;&gt;"Програш",'Калькулятор'!$E$18&lt;&gt;"Програш",'Калькулятор'!$E$19&lt;&gt;"Програш",'Калькулятор'!$E$21&lt;&gt;"Програш"),"Очікується","Програш")))</x:f>
      </x:c>
      <x:c r="H381" s="68" t="n">
        <x:f>IF(B381="Активна",F381*E381,0)</x:f>
        <x:v>0</x:v>
      </x:c>
      <x:c r="I381" s="68" t="n">
        <x:f>IF(AND(B381="Активна",G381&lt;&gt;"Програш"),F381*E381,0)</x:f>
        <x:v>0</x:v>
      </x:c>
      <x:c r="J381" s="68" t="n">
        <x:f>IF(AND(B381="Активна",G381="Виграш"),F381*E381,0)</x:f>
        <x:v>0</x:v>
      </x:c>
    </x:row>
    <x:row r="382">
      <x:c r="A382" t="n">
        <x:v>381</x:v>
      </x:c>
      <x:c r="B382" t="str">
        <x:f>IF(AND(C382='Калькулятор'!$B$6,'Калькулятор'!$D$13="Так",'Калькулятор'!$D$15="Так",'Калькулятор'!$D$16="Так",'Калькулятор'!$D$17="Так",'Калькулятор'!$D$18="Так",'Калькулятор'!$D$19="Так",'Калькулятор'!$D$21="Так"),"Активна","")</x:f>
      </x:c>
      <x:c r="C382" t="n">
        <x:v>7</x:v>
      </x:c>
      <x:c r="D382" t="str">
        <x:v>1+3+4+5+6+7+9</x:v>
      </x:c>
      <x:c r="E382" s="66" t="str">
        <x:f>IF(B382="Активна",'Калькулятор'!$C$13*'Калькулятор'!$C$15*'Калькулятор'!$C$16*'Калькулятор'!$C$17*'Калькулятор'!$C$18*'Калькулятор'!$C$19*'Калькулятор'!$C$21,"")</x:f>
      </x:c>
      <x:c r="F382" s="68" t="n">
        <x:f>IF(B382="Активна",'Калькулятор'!$B$9,0)</x:f>
        <x:v>0</x:v>
      </x:c>
      <x:c r="G382" t="str">
        <x:f>IF(B382&lt;&gt;"Активна","",IF(AND('Калькулятор'!$E$13="Виграш",'Калькулятор'!$E$15="Виграш",'Калькулятор'!$E$16="Виграш",'Калькулятор'!$E$17="Виграш",'Калькулятор'!$E$18="Виграш",'Калькулятор'!$E$19="Виграш",'Калькулятор'!$E$21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$18&lt;&gt;"Програш",'Калькулятор'!$E$19&lt;&gt;"Програш",'Калькулятор'!$E$21&lt;&gt;"Програш"),"Очікується","Програш")))</x:f>
      </x:c>
      <x:c r="H382" s="68" t="n">
        <x:f>IF(B382="Активна",F382*E382,0)</x:f>
        <x:v>0</x:v>
      </x:c>
      <x:c r="I382" s="68" t="n">
        <x:f>IF(AND(B382="Активна",G382&lt;&gt;"Програш"),F382*E382,0)</x:f>
        <x:v>0</x:v>
      </x:c>
      <x:c r="J382" s="68" t="n">
        <x:f>IF(AND(B382="Активна",G382="Виграш"),F382*E382,0)</x:f>
        <x:v>0</x:v>
      </x:c>
    </x:row>
    <x:row r="383">
      <x:c r="A383" t="n">
        <x:v>382</x:v>
      </x:c>
      <x:c r="B383" t="str">
        <x:f>IF(AND(C383='Калькулятор'!$B$6,'Калькулятор'!$D$14="Так",'Калькулятор'!$D$15="Так",'Калькулятор'!$D$16="Так",'Калькулятор'!$D$17="Так",'Калькулятор'!$D$18="Так",'Калькулятор'!$D$19="Так",'Калькулятор'!$D$21="Так"),"Активна","")</x:f>
      </x:c>
      <x:c r="C383" t="n">
        <x:v>7</x:v>
      </x:c>
      <x:c r="D383" t="str">
        <x:v>2+3+4+5+6+7+9</x:v>
      </x:c>
      <x:c r="E383" s="66" t="str">
        <x:f>IF(B383="Активна",'Калькулятор'!$C$14*'Калькулятор'!$C$15*'Калькулятор'!$C$16*'Калькулятор'!$C$17*'Калькулятор'!$C$18*'Калькулятор'!$C$19*'Калькулятор'!$C$21,"")</x:f>
      </x:c>
      <x:c r="F383" s="68" t="n">
        <x:f>IF(B383="Активна",'Калькулятор'!$B$9,0)</x:f>
        <x:v>0</x:v>
      </x:c>
      <x:c r="G383" t="str">
        <x:f>IF(B383&lt;&gt;"Активна","",IF(AND('Калькулятор'!$E$14="Виграш",'Калькулятор'!$E$15="Виграш",'Калькулятор'!$E$16="Виграш",'Калькулятор'!$E$17="Виграш",'Калькулятор'!$E$18="Виграш",'Калькулятор'!$E$19="Виграш",'Калькулятор'!$E$21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$19&lt;&gt;"Програш",'Калькулятор'!$E$21&lt;&gt;"Програш"),"Очікується","Програш")))</x:f>
      </x:c>
      <x:c r="H383" s="68" t="n">
        <x:f>IF(B383="Активна",F383*E383,0)</x:f>
        <x:v>0</x:v>
      </x:c>
      <x:c r="I383" s="68" t="n">
        <x:f>IF(AND(B383="Активна",G383&lt;&gt;"Програш"),F383*E383,0)</x:f>
        <x:v>0</x:v>
      </x:c>
      <x:c r="J383" s="68" t="n">
        <x:f>IF(AND(B383="Активна",G383="Виграш"),F383*E383,0)</x:f>
        <x:v>0</x:v>
      </x:c>
    </x:row>
    <x:row r="384">
      <x:c r="A384" t="n">
        <x:v>383</x:v>
      </x:c>
      <x:c r="B384" t="str">
        <x:f>IF(AND(C384='Калькулятор'!$B$6,'Калькулятор'!$D$13="Так",'Калькулятор'!$D$14="Так",'Калькулятор'!$D$15="Так",'Калькулятор'!$D$16="Так",'Калькулятор'!$D$17="Так",'Калькулятор'!$D$18="Так",'Калькулятор'!$D$19="Так",'Калькулятор'!$D$21="Так"),"Активна","")</x:f>
      </x:c>
      <x:c r="C384" t="n">
        <x:v>8</x:v>
      </x:c>
      <x:c r="D384" t="str">
        <x:v>1+2+3+4+5+6+7+9</x:v>
      </x:c>
      <x:c r="E384" s="66" t="str">
        <x:f>IF(B384="Активна",'Калькулятор'!$C$13*'Калькулятор'!$C$14*'Калькулятор'!$C$15*'Калькулятор'!$C$16*'Калькулятор'!$C$17*'Калькулятор'!$C$18*'Калькулятор'!$C$19*'Калькулятор'!$C$21,"")</x:f>
      </x:c>
      <x:c r="F384" s="68" t="n">
        <x:f>IF(B384="Активна",'Калькулятор'!$B$9,0)</x:f>
        <x:v>0</x:v>
      </x:c>
      <x:c r="G384" t="str">
        <x:f>IF(B384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$18="Виграш",'Калькулятор'!$E$19="Виграш",'Калькулятор'!$E$21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$19&lt;&gt;"Програш",'Калькулятор'!$E$21&lt;&gt;"Програш"),"Очікується","Програш")))</x:f>
      </x:c>
      <x:c r="H384" s="68" t="n">
        <x:f>IF(B384="Активна",F384*E384,0)</x:f>
        <x:v>0</x:v>
      </x:c>
      <x:c r="I384" s="68" t="n">
        <x:f>IF(AND(B384="Активна",G384&lt;&gt;"Програш"),F384*E384,0)</x:f>
        <x:v>0</x:v>
      </x:c>
      <x:c r="J384" s="68" t="n">
        <x:f>IF(AND(B384="Активна",G384="Виграш"),F384*E384,0)</x:f>
        <x:v>0</x:v>
      </x:c>
    </x:row>
    <x:row r="385">
      <x:c r="A385" t="n">
        <x:v>384</x:v>
      </x:c>
      <x:c r="B385" t="str">
        <x:f>IF(AND(C385='Калькулятор'!$B$6,'Калькулятор'!$D$20="Так",'Калькулятор'!$D$21="Так"),"Активна","")</x:f>
        <x:v>Активна</x:v>
      </x:c>
      <x:c r="C385" t="n">
        <x:v>2</x:v>
      </x:c>
      <x:c r="D385" t="str">
        <x:v>8+9</x:v>
      </x:c>
      <x:c r="E385" s="66" t="n">
        <x:f>IF(B385="Активна",'Калькулятор'!$C$20*'Калькулятор'!$C$21,"")</x:f>
        <x:v>2.25</x:v>
      </x:c>
      <x:c r="F385" s="68" t="n">
        <x:f>IF(B385="Активна",'Калькулятор'!$B$9,0)</x:f>
        <x:v>4</x:v>
      </x:c>
      <x:c r="G385" t="str">
        <x:f>IF(B385&lt;&gt;"Активна","",IF(AND('Калькулятор'!$E$20="Виграш",'Калькулятор'!$E$21="Виграш"),"Виграш",IF(AND('Калькулятор'!$E$20&lt;&gt;"Програш",'Калькулятор'!$E$21&lt;&gt;"Програш"),"Очікується","Програш")))</x:f>
        <x:v>Очікується</x:v>
      </x:c>
      <x:c r="H385" s="68" t="n">
        <x:f>IF(B385="Активна",F385*E385,0)</x:f>
        <x:v>9</x:v>
      </x:c>
      <x:c r="I385" s="68" t="n">
        <x:f>IF(AND(B385="Активна",G385&lt;&gt;"Програш"),F385*E385,0)</x:f>
        <x:v>9</x:v>
      </x:c>
      <x:c r="J385" s="68" t="n">
        <x:f>IF(AND(B385="Активна",G385="Виграш"),F385*E385,0)</x:f>
        <x:v>0</x:v>
      </x:c>
    </x:row>
    <x:row r="386">
      <x:c r="A386" t="n">
        <x:v>385</x:v>
      </x:c>
      <x:c r="B386" t="str">
        <x:f>IF(AND(C386='Калькулятор'!$B$6,'Калькулятор'!$D$13="Так",'Калькулятор'!$D$20="Так",'Калькулятор'!$D$21="Так"),"Активна","")</x:f>
      </x:c>
      <x:c r="C386" t="n">
        <x:v>3</x:v>
      </x:c>
      <x:c r="D386" t="str">
        <x:v>1+8+9</x:v>
      </x:c>
      <x:c r="E386" s="66" t="str">
        <x:f>IF(B386="Активна",'Калькулятор'!$C$13*'Калькулятор'!$C$20*'Калькулятор'!$C$21,"")</x:f>
      </x:c>
      <x:c r="F386" s="68" t="n">
        <x:f>IF(B386="Активна",'Калькулятор'!$B$9,0)</x:f>
        <x:v>0</x:v>
      </x:c>
      <x:c r="G386" t="str">
        <x:f>IF(B386&lt;&gt;"Активна","",IF(AND('Калькулятор'!$E$13="Виграш",'Калькулятор'!$E$20="Виграш",'Калькулятор'!$E$21="Виграш"),"Виграш",IF(AND('Калькулятор'!$E$13&lt;&gt;"Програш",'Калькулятор'!$E$20&lt;&gt;"Програш",'Калькулятор'!$E$21&lt;&gt;"Програш"),"Очікується","Програш")))</x:f>
      </x:c>
      <x:c r="H386" s="68" t="n">
        <x:f>IF(B386="Активна",F386*E386,0)</x:f>
        <x:v>0</x:v>
      </x:c>
      <x:c r="I386" s="68" t="n">
        <x:f>IF(AND(B386="Активна",G386&lt;&gt;"Програш"),F386*E386,0)</x:f>
        <x:v>0</x:v>
      </x:c>
      <x:c r="J386" s="68" t="n">
        <x:f>IF(AND(B386="Активна",G386="Виграш"),F386*E386,0)</x:f>
        <x:v>0</x:v>
      </x:c>
    </x:row>
    <x:row r="387">
      <x:c r="A387" t="n">
        <x:v>386</x:v>
      </x:c>
      <x:c r="B387" t="str">
        <x:f>IF(AND(C387='Калькулятор'!$B$6,'Калькулятор'!$D$14="Так",'Калькулятор'!$D$20="Так",'Калькулятор'!$D$21="Так"),"Активна","")</x:f>
      </x:c>
      <x:c r="C387" t="n">
        <x:v>3</x:v>
      </x:c>
      <x:c r="D387" t="str">
        <x:v>2+8+9</x:v>
      </x:c>
      <x:c r="E387" s="66" t="str">
        <x:f>IF(B387="Активна",'Калькулятор'!$C$14*'Калькулятор'!$C$20*'Калькулятор'!$C$21,"")</x:f>
      </x:c>
      <x:c r="F387" s="68" t="n">
        <x:f>IF(B387="Активна",'Калькулятор'!$B$9,0)</x:f>
        <x:v>0</x:v>
      </x:c>
      <x:c r="G387" t="str">
        <x:f>IF(B387&lt;&gt;"Активна","",IF(AND('Калькулятор'!$E$14="Виграш",'Калькулятор'!$E$20="Виграш",'Калькулятор'!$E$21="Виграш"),"Виграш",IF(AND('Калькулятор'!$E$14&lt;&gt;"Програш",'Калькулятор'!$E$20&lt;&gt;"Програш",'Калькулятор'!$E$21&lt;&gt;"Програш"),"Очікується","Програш")))</x:f>
      </x:c>
      <x:c r="H387" s="68" t="n">
        <x:f>IF(B387="Активна",F387*E387,0)</x:f>
        <x:v>0</x:v>
      </x:c>
      <x:c r="I387" s="68" t="n">
        <x:f>IF(AND(B387="Активна",G387&lt;&gt;"Програш"),F387*E387,0)</x:f>
        <x:v>0</x:v>
      </x:c>
      <x:c r="J387" s="68" t="n">
        <x:f>IF(AND(B387="Активна",G387="Виграш"),F387*E387,0)</x:f>
        <x:v>0</x:v>
      </x:c>
    </x:row>
    <x:row r="388">
      <x:c r="A388" t="n">
        <x:v>387</x:v>
      </x:c>
      <x:c r="B388" t="str">
        <x:f>IF(AND(C388='Калькулятор'!$B$6,'Калькулятор'!$D$13="Так",'Калькулятор'!$D$14="Так",'Калькулятор'!$D$20="Так",'Калькулятор'!$D$21="Так"),"Активна","")</x:f>
      </x:c>
      <x:c r="C388" t="n">
        <x:v>4</x:v>
      </x:c>
      <x:c r="D388" t="str">
        <x:v>1+2+8+9</x:v>
      </x:c>
      <x:c r="E388" s="66" t="str">
        <x:f>IF(B388="Активна",'Калькулятор'!$C$13*'Калькулятор'!$C$14*'Калькулятор'!$C$20*'Калькулятор'!$C$21,"")</x:f>
      </x:c>
      <x:c r="F388" s="68" t="n">
        <x:f>IF(B388="Активна",'Калькулятор'!$B$9,0)</x:f>
        <x:v>0</x:v>
      </x:c>
      <x:c r="G388" t="str">
        <x:f>IF(B388&lt;&gt;"Активна","",IF(AND('Калькулятор'!$E$13="Виграш",'Калькулятор'!$E$14="Виграш",'Калькулятор'!$E$20="Виграш",'Калькулятор'!$E$21="Виграш"),"Виграш",IF(AND('Калькулятор'!$E$13&lt;&gt;"Програш",'Калькулятор'!$E$14&lt;&gt;"Програш",'Калькулятор'!$E$20&lt;&gt;"Програш",'Калькулятор'!$E$21&lt;&gt;"Програш"),"Очікується","Програш")))</x:f>
      </x:c>
      <x:c r="H388" s="68" t="n">
        <x:f>IF(B388="Активна",F388*E388,0)</x:f>
        <x:v>0</x:v>
      </x:c>
      <x:c r="I388" s="68" t="n">
        <x:f>IF(AND(B388="Активна",G388&lt;&gt;"Програш"),F388*E388,0)</x:f>
        <x:v>0</x:v>
      </x:c>
      <x:c r="J388" s="68" t="n">
        <x:f>IF(AND(B388="Активна",G388="Виграш"),F388*E388,0)</x:f>
        <x:v>0</x:v>
      </x:c>
    </x:row>
    <x:row r="389">
      <x:c r="A389" t="n">
        <x:v>388</x:v>
      </x:c>
      <x:c r="B389" t="str">
        <x:f>IF(AND(C389='Калькулятор'!$B$6,'Калькулятор'!$D$15="Так",'Калькулятор'!$D$20="Так",'Калькулятор'!$D$21="Так"),"Активна","")</x:f>
      </x:c>
      <x:c r="C389" t="n">
        <x:v>3</x:v>
      </x:c>
      <x:c r="D389" t="str">
        <x:v>3+8+9</x:v>
      </x:c>
      <x:c r="E389" s="66" t="str">
        <x:f>IF(B389="Активна",'Калькулятор'!$C$15*'Калькулятор'!$C$20*'Калькулятор'!$C$21,"")</x:f>
      </x:c>
      <x:c r="F389" s="68" t="n">
        <x:f>IF(B389="Активна",'Калькулятор'!$B$9,0)</x:f>
        <x:v>0</x:v>
      </x:c>
      <x:c r="G389" t="str">
        <x:f>IF(B389&lt;&gt;"Активна","",IF(AND('Калькулятор'!$E$15="Виграш",'Калькулятор'!$E$20="Виграш",'Калькулятор'!$E$21="Виграш"),"Виграш",IF(AND('Калькулятор'!$E$15&lt;&gt;"Програш",'Калькулятор'!$E$20&lt;&gt;"Програш",'Калькулятор'!$E$21&lt;&gt;"Програш"),"Очікується","Програш")))</x:f>
      </x:c>
      <x:c r="H389" s="68" t="n">
        <x:f>IF(B389="Активна",F389*E389,0)</x:f>
        <x:v>0</x:v>
      </x:c>
      <x:c r="I389" s="68" t="n">
        <x:f>IF(AND(B389="Активна",G389&lt;&gt;"Програш"),F389*E389,0)</x:f>
        <x:v>0</x:v>
      </x:c>
      <x:c r="J389" s="68" t="n">
        <x:f>IF(AND(B389="Активна",G389="Виграш"),F389*E389,0)</x:f>
        <x:v>0</x:v>
      </x:c>
    </x:row>
    <x:row r="390">
      <x:c r="A390" t="n">
        <x:v>389</x:v>
      </x:c>
      <x:c r="B390" t="str">
        <x:f>IF(AND(C390='Калькулятор'!$B$6,'Калькулятор'!$D$13="Так",'Калькулятор'!$D$15="Так",'Калькулятор'!$D$20="Так",'Калькулятор'!$D$21="Так"),"Активна","")</x:f>
      </x:c>
      <x:c r="C390" t="n">
        <x:v>4</x:v>
      </x:c>
      <x:c r="D390" t="str">
        <x:v>1+3+8+9</x:v>
      </x:c>
      <x:c r="E390" s="66" t="str">
        <x:f>IF(B390="Активна",'Калькулятор'!$C$13*'Калькулятор'!$C$15*'Калькулятор'!$C$20*'Калькулятор'!$C$21,"")</x:f>
      </x:c>
      <x:c r="F390" s="68" t="n">
        <x:f>IF(B390="Активна",'Калькулятор'!$B$9,0)</x:f>
        <x:v>0</x:v>
      </x:c>
      <x:c r="G390" t="str">
        <x:f>IF(B390&lt;&gt;"Активна","",IF(AND('Калькулятор'!$E$13="Виграш",'Калькулятор'!$E$15="Виграш",'Калькулятор'!$E$20="Виграш",'Калькулятор'!$E$21="Виграш"),"Виграш",IF(AND('Калькулятор'!$E$13&lt;&gt;"Програш",'Калькулятор'!$E$15&lt;&gt;"Програш",'Калькулятор'!$E$20&lt;&gt;"Програш",'Калькулятор'!$E$21&lt;&gt;"Програш"),"Очікується","Програш")))</x:f>
      </x:c>
      <x:c r="H390" s="68" t="n">
        <x:f>IF(B390="Активна",F390*E390,0)</x:f>
        <x:v>0</x:v>
      </x:c>
      <x:c r="I390" s="68" t="n">
        <x:f>IF(AND(B390="Активна",G390&lt;&gt;"Програш"),F390*E390,0)</x:f>
        <x:v>0</x:v>
      </x:c>
      <x:c r="J390" s="68" t="n">
        <x:f>IF(AND(B390="Активна",G390="Виграш"),F390*E390,0)</x:f>
        <x:v>0</x:v>
      </x:c>
    </x:row>
    <x:row r="391">
      <x:c r="A391" t="n">
        <x:v>390</x:v>
      </x:c>
      <x:c r="B391" t="str">
        <x:f>IF(AND(C391='Калькулятор'!$B$6,'Калькулятор'!$D$14="Так",'Калькулятор'!$D$15="Так",'Калькулятор'!$D$20="Так",'Калькулятор'!$D$21="Так"),"Активна","")</x:f>
      </x:c>
      <x:c r="C391" t="n">
        <x:v>4</x:v>
      </x:c>
      <x:c r="D391" t="str">
        <x:v>2+3+8+9</x:v>
      </x:c>
      <x:c r="E391" s="66" t="str">
        <x:f>IF(B391="Активна",'Калькулятор'!$C$14*'Калькулятор'!$C$15*'Калькулятор'!$C$20*'Калькулятор'!$C$21,"")</x:f>
      </x:c>
      <x:c r="F391" s="68" t="n">
        <x:f>IF(B391="Активна",'Калькулятор'!$B$9,0)</x:f>
        <x:v>0</x:v>
      </x:c>
      <x:c r="G391" t="str">
        <x:f>IF(B391&lt;&gt;"Активна","",IF(AND('Калькулятор'!$E$14="Виграш",'Калькулятор'!$E$15="Виграш",'Калькулятор'!$E$20="Виграш",'Калькулятор'!$E$21="Виграш"),"Виграш",IF(AND('Калькулятор'!$E$14&lt;&gt;"Програш",'Калькулятор'!$E$15&lt;&gt;"Програш",'Калькулятор'!$E$20&lt;&gt;"Програш",'Калькулятор'!$E$21&lt;&gt;"Програш"),"Очікується","Програш")))</x:f>
      </x:c>
      <x:c r="H391" s="68" t="n">
        <x:f>IF(B391="Активна",F391*E391,0)</x:f>
        <x:v>0</x:v>
      </x:c>
      <x:c r="I391" s="68" t="n">
        <x:f>IF(AND(B391="Активна",G391&lt;&gt;"Програш"),F391*E391,0)</x:f>
        <x:v>0</x:v>
      </x:c>
      <x:c r="J391" s="68" t="n">
        <x:f>IF(AND(B391="Активна",G391="Виграш"),F391*E391,0)</x:f>
        <x:v>0</x:v>
      </x:c>
    </x:row>
    <x:row r="392">
      <x:c r="A392" t="n">
        <x:v>391</x:v>
      </x:c>
      <x:c r="B392" t="str">
        <x:f>IF(AND(C392='Калькулятор'!$B$6,'Калькулятор'!$D$13="Так",'Калькулятор'!$D$14="Так",'Калькулятор'!$D$15="Так",'Калькулятор'!$D$20="Так",'Калькулятор'!$D$21="Так"),"Активна","")</x:f>
      </x:c>
      <x:c r="C392" t="n">
        <x:v>5</x:v>
      </x:c>
      <x:c r="D392" t="str">
        <x:v>1+2+3+8+9</x:v>
      </x:c>
      <x:c r="E392" s="66" t="str">
        <x:f>IF(B392="Активна",'Калькулятор'!$C$13*'Калькулятор'!$C$14*'Калькулятор'!$C$15*'Калькулятор'!$C$20*'Калькулятор'!$C$21,"")</x:f>
      </x:c>
      <x:c r="F392" s="68" t="n">
        <x:f>IF(B392="Активна",'Калькулятор'!$B$9,0)</x:f>
        <x:v>0</x:v>
      </x:c>
      <x:c r="G392" t="str">
        <x:f>IF(B392&lt;&gt;"Активна","",IF(AND('Калькулятор'!$E$13="Виграш",'Калькулятор'!$E$14="Виграш",'Калькулятор'!$E$15="Виграш",'Калькулятор'!$E$20="Виграш",'Калькулятор'!$E$21="Виграш"),"Виграш",IF(AND('Калькулятор'!$E$13&lt;&gt;"Програш",'Калькулятор'!$E$14&lt;&gt;"Програш",'Калькулятор'!$E$15&lt;&gt;"Програш",'Калькулятор'!$E$20&lt;&gt;"Програш",'Калькулятор'!$E$21&lt;&gt;"Програш"),"Очікується","Програш")))</x:f>
      </x:c>
      <x:c r="H392" s="68" t="n">
        <x:f>IF(B392="Активна",F392*E392,0)</x:f>
        <x:v>0</x:v>
      </x:c>
      <x:c r="I392" s="68" t="n">
        <x:f>IF(AND(B392="Активна",G392&lt;&gt;"Програш"),F392*E392,0)</x:f>
        <x:v>0</x:v>
      </x:c>
      <x:c r="J392" s="68" t="n">
        <x:f>IF(AND(B392="Активна",G392="Виграш"),F392*E392,0)</x:f>
        <x:v>0</x:v>
      </x:c>
    </x:row>
    <x:row r="393">
      <x:c r="A393" t="n">
        <x:v>392</x:v>
      </x:c>
      <x:c r="B393" t="str">
        <x:f>IF(AND(C393='Калькулятор'!$B$6,'Калькулятор'!$D$16="Так",'Калькулятор'!$D$20="Так",'Калькулятор'!$D$21="Так"),"Активна","")</x:f>
      </x:c>
      <x:c r="C393" t="n">
        <x:v>3</x:v>
      </x:c>
      <x:c r="D393" t="str">
        <x:v>4+8+9</x:v>
      </x:c>
      <x:c r="E393" s="66" t="str">
        <x:f>IF(B393="Активна",'Калькулятор'!$C$16*'Калькулятор'!$C$20*'Калькулятор'!$C$21,"")</x:f>
      </x:c>
      <x:c r="F393" s="68" t="n">
        <x:f>IF(B393="Активна",'Калькулятор'!$B$9,0)</x:f>
        <x:v>0</x:v>
      </x:c>
      <x:c r="G393" t="str">
        <x:f>IF(B393&lt;&gt;"Активна","",IF(AND('Калькулятор'!$E$16="Виграш",'Калькулятор'!$E$20="Виграш",'Калькулятор'!$E$21="Виграш"),"Виграш",IF(AND('Калькулятор'!$E$16&lt;&gt;"Програш",'Калькулятор'!$E$20&lt;&gt;"Програш",'Калькулятор'!$E$21&lt;&gt;"Програш"),"Очікується","Програш")))</x:f>
      </x:c>
      <x:c r="H393" s="68" t="n">
        <x:f>IF(B393="Активна",F393*E393,0)</x:f>
        <x:v>0</x:v>
      </x:c>
      <x:c r="I393" s="68" t="n">
        <x:f>IF(AND(B393="Активна",G393&lt;&gt;"Програш"),F393*E393,0)</x:f>
        <x:v>0</x:v>
      </x:c>
      <x:c r="J393" s="68" t="n">
        <x:f>IF(AND(B393="Активна",G393="Виграш"),F393*E393,0)</x:f>
        <x:v>0</x:v>
      </x:c>
    </x:row>
    <x:row r="394">
      <x:c r="A394" t="n">
        <x:v>393</x:v>
      </x:c>
      <x:c r="B394" t="str">
        <x:f>IF(AND(C394='Калькулятор'!$B$6,'Калькулятор'!$D$13="Так",'Калькулятор'!$D$16="Так",'Калькулятор'!$D$20="Так",'Калькулятор'!$D$21="Так"),"Активна","")</x:f>
      </x:c>
      <x:c r="C394" t="n">
        <x:v>4</x:v>
      </x:c>
      <x:c r="D394" t="str">
        <x:v>1+4+8+9</x:v>
      </x:c>
      <x:c r="E394" s="66" t="str">
        <x:f>IF(B394="Активна",'Калькулятор'!$C$13*'Калькулятор'!$C$16*'Калькулятор'!$C$20*'Калькулятор'!$C$21,"")</x:f>
      </x:c>
      <x:c r="F394" s="68" t="n">
        <x:f>IF(B394="Активна",'Калькулятор'!$B$9,0)</x:f>
        <x:v>0</x:v>
      </x:c>
      <x:c r="G394" t="str">
        <x:f>IF(B394&lt;&gt;"Активна","",IF(AND('Калькулятор'!$E$13="Виграш",'Калькулятор'!$E$16="Виграш",'Калькулятор'!$E$20="Виграш",'Калькулятор'!$E$21="Виграш"),"Виграш",IF(AND('Калькулятор'!$E$13&lt;&gt;"Програш",'Калькулятор'!$E$16&lt;&gt;"Програш",'Калькулятор'!$E$20&lt;&gt;"Програш",'Калькулятор'!$E$21&lt;&gt;"Програш"),"Очікується","Програш")))</x:f>
      </x:c>
      <x:c r="H394" s="68" t="n">
        <x:f>IF(B394="Активна",F394*E394,0)</x:f>
        <x:v>0</x:v>
      </x:c>
      <x:c r="I394" s="68" t="n">
        <x:f>IF(AND(B394="Активна",G394&lt;&gt;"Програш"),F394*E394,0)</x:f>
        <x:v>0</x:v>
      </x:c>
      <x:c r="J394" s="68" t="n">
        <x:f>IF(AND(B394="Активна",G394="Виграш"),F394*E394,0)</x:f>
        <x:v>0</x:v>
      </x:c>
    </x:row>
    <x:row r="395">
      <x:c r="A395" t="n">
        <x:v>394</x:v>
      </x:c>
      <x:c r="B395" t="str">
        <x:f>IF(AND(C395='Калькулятор'!$B$6,'Калькулятор'!$D$14="Так",'Калькулятор'!$D$16="Так",'Калькулятор'!$D$20="Так",'Калькулятор'!$D$21="Так"),"Активна","")</x:f>
      </x:c>
      <x:c r="C395" t="n">
        <x:v>4</x:v>
      </x:c>
      <x:c r="D395" t="str">
        <x:v>2+4+8+9</x:v>
      </x:c>
      <x:c r="E395" s="66" t="str">
        <x:f>IF(B395="Активна",'Калькулятор'!$C$14*'Калькулятор'!$C$16*'Калькулятор'!$C$20*'Калькулятор'!$C$21,"")</x:f>
      </x:c>
      <x:c r="F395" s="68" t="n">
        <x:f>IF(B395="Активна",'Калькулятор'!$B$9,0)</x:f>
        <x:v>0</x:v>
      </x:c>
      <x:c r="G395" t="str">
        <x:f>IF(B395&lt;&gt;"Активна","",IF(AND('Калькулятор'!$E$14="Виграш",'Калькулятор'!$E$16="Виграш",'Калькулятор'!$E$20="Виграш",'Калькулятор'!$E$21="Виграш"),"Виграш",IF(AND('Калькулятор'!$E$14&lt;&gt;"Програш",'Калькулятор'!$E$16&lt;&gt;"Програш",'Калькулятор'!$E$20&lt;&gt;"Програш",'Калькулятор'!$E$21&lt;&gt;"Програш"),"Очікується","Програш")))</x:f>
      </x:c>
      <x:c r="H395" s="68" t="n">
        <x:f>IF(B395="Активна",F395*E395,0)</x:f>
        <x:v>0</x:v>
      </x:c>
      <x:c r="I395" s="68" t="n">
        <x:f>IF(AND(B395="Активна",G395&lt;&gt;"Програш"),F395*E395,0)</x:f>
        <x:v>0</x:v>
      </x:c>
      <x:c r="J395" s="68" t="n">
        <x:f>IF(AND(B395="Активна",G395="Виграш"),F395*E395,0)</x:f>
        <x:v>0</x:v>
      </x:c>
    </x:row>
    <x:row r="396">
      <x:c r="A396" t="n">
        <x:v>395</x:v>
      </x:c>
      <x:c r="B396" t="str">
        <x:f>IF(AND(C396='Калькулятор'!$B$6,'Калькулятор'!$D$13="Так",'Калькулятор'!$D$14="Так",'Калькулятор'!$D$16="Так",'Калькулятор'!$D$20="Так",'Калькулятор'!$D$21="Так"),"Активна","")</x:f>
      </x:c>
      <x:c r="C396" t="n">
        <x:v>5</x:v>
      </x:c>
      <x:c r="D396" t="str">
        <x:v>1+2+4+8+9</x:v>
      </x:c>
      <x:c r="E396" s="66" t="str">
        <x:f>IF(B396="Активна",'Калькулятор'!$C$13*'Калькулятор'!$C$14*'Калькулятор'!$C$16*'Калькулятор'!$C$20*'Калькулятор'!$C$21,"")</x:f>
      </x:c>
      <x:c r="F396" s="68" t="n">
        <x:f>IF(B396="Активна",'Калькулятор'!$B$9,0)</x:f>
        <x:v>0</x:v>
      </x:c>
      <x:c r="G396" t="str">
        <x:f>IF(B396&lt;&gt;"Активна","",IF(AND('Калькулятор'!$E$13="Виграш",'Калькулятор'!$E$14="Виграш",'Калькулятор'!$E$16="Виграш",'Калькулятор'!$E$20="Виграш",'Калькулятор'!$E$21="Виграш"),"Виграш",IF(AND('Калькулятор'!$E$13&lt;&gt;"Програш",'Калькулятор'!$E$14&lt;&gt;"Програш",'Калькулятор'!$E$16&lt;&gt;"Програш",'Калькулятор'!$E$20&lt;&gt;"Програш",'Калькулятор'!$E$21&lt;&gt;"Програш"),"Очікується","Програш")))</x:f>
      </x:c>
      <x:c r="H396" s="68" t="n">
        <x:f>IF(B396="Активна",F396*E396,0)</x:f>
        <x:v>0</x:v>
      </x:c>
      <x:c r="I396" s="68" t="n">
        <x:f>IF(AND(B396="Активна",G396&lt;&gt;"Програш"),F396*E396,0)</x:f>
        <x:v>0</x:v>
      </x:c>
      <x:c r="J396" s="68" t="n">
        <x:f>IF(AND(B396="Активна",G396="Виграш"),F396*E396,0)</x:f>
        <x:v>0</x:v>
      </x:c>
    </x:row>
    <x:row r="397">
      <x:c r="A397" t="n">
        <x:v>396</x:v>
      </x:c>
      <x:c r="B397" t="str">
        <x:f>IF(AND(C397='Калькулятор'!$B$6,'Калькулятор'!$D$15="Так",'Калькулятор'!$D$16="Так",'Калькулятор'!$D$20="Так",'Калькулятор'!$D$21="Так"),"Активна","")</x:f>
      </x:c>
      <x:c r="C397" t="n">
        <x:v>4</x:v>
      </x:c>
      <x:c r="D397" t="str">
        <x:v>3+4+8+9</x:v>
      </x:c>
      <x:c r="E397" s="66" t="str">
        <x:f>IF(B397="Активна",'Калькулятор'!$C$15*'Калькулятор'!$C$16*'Калькулятор'!$C$20*'Калькулятор'!$C$21,"")</x:f>
      </x:c>
      <x:c r="F397" s="68" t="n">
        <x:f>IF(B397="Активна",'Калькулятор'!$B$9,0)</x:f>
        <x:v>0</x:v>
      </x:c>
      <x:c r="G397" t="str">
        <x:f>IF(B397&lt;&gt;"Активна","",IF(AND('Калькулятор'!$E$15="Виграш",'Калькулятор'!$E$16="Виграш",'Калькулятор'!$E$20="Виграш",'Калькулятор'!$E$21="Виграш"),"Виграш",IF(AND('Калькулятор'!$E$15&lt;&gt;"Програш",'Калькулятор'!$E$16&lt;&gt;"Програш",'Калькулятор'!$E$20&lt;&gt;"Програш",'Калькулятор'!$E$21&lt;&gt;"Програш"),"Очікується","Програш")))</x:f>
      </x:c>
      <x:c r="H397" s="68" t="n">
        <x:f>IF(B397="Активна",F397*E397,0)</x:f>
        <x:v>0</x:v>
      </x:c>
      <x:c r="I397" s="68" t="n">
        <x:f>IF(AND(B397="Активна",G397&lt;&gt;"Програш"),F397*E397,0)</x:f>
        <x:v>0</x:v>
      </x:c>
      <x:c r="J397" s="68" t="n">
        <x:f>IF(AND(B397="Активна",G397="Виграш"),F397*E397,0)</x:f>
        <x:v>0</x:v>
      </x:c>
    </x:row>
    <x:row r="398">
      <x:c r="A398" t="n">
        <x:v>397</x:v>
      </x:c>
      <x:c r="B398" t="str">
        <x:f>IF(AND(C398='Калькулятор'!$B$6,'Калькулятор'!$D$13="Так",'Калькулятор'!$D$15="Так",'Калькулятор'!$D$16="Так",'Калькулятор'!$D$20="Так",'Калькулятор'!$D$21="Так"),"Активна","")</x:f>
      </x:c>
      <x:c r="C398" t="n">
        <x:v>5</x:v>
      </x:c>
      <x:c r="D398" t="str">
        <x:v>1+3+4+8+9</x:v>
      </x:c>
      <x:c r="E398" s="66" t="str">
        <x:f>IF(B398="Активна",'Калькулятор'!$C$13*'Калькулятор'!$C$15*'Калькулятор'!$C$16*'Калькулятор'!$C$20*'Калькулятор'!$C$21,"")</x:f>
      </x:c>
      <x:c r="F398" s="68" t="n">
        <x:f>IF(B398="Активна",'Калькулятор'!$B$9,0)</x:f>
        <x:v>0</x:v>
      </x:c>
      <x:c r="G398" t="str">
        <x:f>IF(B398&lt;&gt;"Активна","",IF(AND('Калькулятор'!$E$13="Виграш",'Калькулятор'!$E$15="Виграш",'Калькулятор'!$E$16="Виграш",'Калькулятор'!$E$20="Виграш",'Калькулятор'!$E$21="Виграш"),"Виграш",IF(AND('Калькулятор'!$E$13&lt;&gt;"Програш",'Калькулятор'!$E$15&lt;&gt;"Програш",'Калькулятор'!$E$16&lt;&gt;"Програш",'Калькулятор'!$E$20&lt;&gt;"Програш",'Калькулятор'!$E$21&lt;&gt;"Програш"),"Очікується","Програш")))</x:f>
      </x:c>
      <x:c r="H398" s="68" t="n">
        <x:f>IF(B398="Активна",F398*E398,0)</x:f>
        <x:v>0</x:v>
      </x:c>
      <x:c r="I398" s="68" t="n">
        <x:f>IF(AND(B398="Активна",G398&lt;&gt;"Програш"),F398*E398,0)</x:f>
        <x:v>0</x:v>
      </x:c>
      <x:c r="J398" s="68" t="n">
        <x:f>IF(AND(B398="Активна",G398="Виграш"),F398*E398,0)</x:f>
        <x:v>0</x:v>
      </x:c>
    </x:row>
    <x:row r="399">
      <x:c r="A399" t="n">
        <x:v>398</x:v>
      </x:c>
      <x:c r="B399" t="str">
        <x:f>IF(AND(C399='Калькулятор'!$B$6,'Калькулятор'!$D$14="Так",'Калькулятор'!$D$15="Так",'Калькулятор'!$D$16="Так",'Калькулятор'!$D$20="Так",'Калькулятор'!$D$21="Так"),"Активна","")</x:f>
      </x:c>
      <x:c r="C399" t="n">
        <x:v>5</x:v>
      </x:c>
      <x:c r="D399" t="str">
        <x:v>2+3+4+8+9</x:v>
      </x:c>
      <x:c r="E399" s="66" t="str">
        <x:f>IF(B399="Активна",'Калькулятор'!$C$14*'Калькулятор'!$C$15*'Калькулятор'!$C$16*'Калькулятор'!$C$20*'Калькулятор'!$C$21,"")</x:f>
      </x:c>
      <x:c r="F399" s="68" t="n">
        <x:f>IF(B399="Активна",'Калькулятор'!$B$9,0)</x:f>
        <x:v>0</x:v>
      </x:c>
      <x:c r="G399" t="str">
        <x:f>IF(B399&lt;&gt;"Активна","",IF(AND('Калькулятор'!$E$14="Виграш",'Калькулятор'!$E$15="Виграш",'Калькулятор'!$E$16="Виграш",'Калькулятор'!$E$20="Виграш",'Калькулятор'!$E$21="Виграш"),"Виграш",IF(AND('Калькулятор'!$E$14&lt;&gt;"Програш",'Калькулятор'!$E$15&lt;&gt;"Програш",'Калькулятор'!$E$16&lt;&gt;"Програш",'Калькулятор'!$E$20&lt;&gt;"Програш",'Калькулятор'!$E$21&lt;&gt;"Програш"),"Очікується","Програш")))</x:f>
      </x:c>
      <x:c r="H399" s="68" t="n">
        <x:f>IF(B399="Активна",F399*E399,0)</x:f>
        <x:v>0</x:v>
      </x:c>
      <x:c r="I399" s="68" t="n">
        <x:f>IF(AND(B399="Активна",G399&lt;&gt;"Програш"),F399*E399,0)</x:f>
        <x:v>0</x:v>
      </x:c>
      <x:c r="J399" s="68" t="n">
        <x:f>IF(AND(B399="Активна",G399="Виграш"),F399*E399,0)</x:f>
        <x:v>0</x:v>
      </x:c>
    </x:row>
    <x:row r="400">
      <x:c r="A400" t="n">
        <x:v>399</x:v>
      </x:c>
      <x:c r="B400" t="str">
        <x:f>IF(AND(C400='Калькулятор'!$B$6,'Калькулятор'!$D$13="Так",'Калькулятор'!$D$14="Так",'Калькулятор'!$D$15="Так",'Калькулятор'!$D$16="Так",'Калькулятор'!$D$20="Так",'Калькулятор'!$D$21="Так"),"Активна","")</x:f>
      </x:c>
      <x:c r="C400" t="n">
        <x:v>6</x:v>
      </x:c>
      <x:c r="D400" t="str">
        <x:v>1+2+3+4+8+9</x:v>
      </x:c>
      <x:c r="E400" s="66" t="str">
        <x:f>IF(B400="Активна",'Калькулятор'!$C$13*'Калькулятор'!$C$14*'Калькулятор'!$C$15*'Калькулятор'!$C$16*'Калькулятор'!$C$20*'Калькулятор'!$C$21,"")</x:f>
      </x:c>
      <x:c r="F400" s="68" t="n">
        <x:f>IF(B400="Активна",'Калькулятор'!$B$9,0)</x:f>
        <x:v>0</x:v>
      </x:c>
      <x:c r="G400" t="str">
        <x:f>IF(B400&lt;&gt;"Активна","",IF(AND('Калькулятор'!$E$13="Виграш",'Калькулятор'!$E$14="Виграш",'Калькулятор'!$E$15="Виграш",'Калькулятор'!$E$16="Виграш",'Калькулятор'!$E$20="Виграш",'Калькулятор'!$E$21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$20&lt;&gt;"Програш",'Калькулятор'!$E$21&lt;&gt;"Програш"),"Очікується","Програш")))</x:f>
      </x:c>
      <x:c r="H400" s="68" t="n">
        <x:f>IF(B400="Активна",F400*E400,0)</x:f>
        <x:v>0</x:v>
      </x:c>
      <x:c r="I400" s="68" t="n">
        <x:f>IF(AND(B400="Активна",G400&lt;&gt;"Програш"),F400*E400,0)</x:f>
        <x:v>0</x:v>
      </x:c>
      <x:c r="J400" s="68" t="n">
        <x:f>IF(AND(B400="Активна",G400="Виграш"),F400*E400,0)</x:f>
        <x:v>0</x:v>
      </x:c>
    </x:row>
    <x:row r="401">
      <x:c r="A401" t="n">
        <x:v>400</x:v>
      </x:c>
      <x:c r="B401" t="str">
        <x:f>IF(AND(C401='Калькулятор'!$B$6,'Калькулятор'!$D$17="Так",'Калькулятор'!$D$20="Так",'Калькулятор'!$D$21="Так"),"Активна","")</x:f>
      </x:c>
      <x:c r="C401" t="n">
        <x:v>3</x:v>
      </x:c>
      <x:c r="D401" t="str">
        <x:v>5+8+9</x:v>
      </x:c>
      <x:c r="E401" s="66" t="str">
        <x:f>IF(B401="Активна",'Калькулятор'!$C$17*'Калькулятор'!$C$20*'Калькулятор'!$C$21,"")</x:f>
      </x:c>
      <x:c r="F401" s="68" t="n">
        <x:f>IF(B401="Активна",'Калькулятор'!$B$9,0)</x:f>
        <x:v>0</x:v>
      </x:c>
      <x:c r="G401" t="str">
        <x:f>IF(B401&lt;&gt;"Активна","",IF(AND('Калькулятор'!$E$17="Виграш",'Калькулятор'!$E$20="Виграш",'Калькулятор'!$E$21="Виграш"),"Виграш",IF(AND('Калькулятор'!$E$17&lt;&gt;"Програш",'Калькулятор'!$E$20&lt;&gt;"Програш",'Калькулятор'!$E$21&lt;&gt;"Програш"),"Очікується","Програш")))</x:f>
      </x:c>
      <x:c r="H401" s="68" t="n">
        <x:f>IF(B401="Активна",F401*E401,0)</x:f>
        <x:v>0</x:v>
      </x:c>
      <x:c r="I401" s="68" t="n">
        <x:f>IF(AND(B401="Активна",G401&lt;&gt;"Програш"),F401*E401,0)</x:f>
        <x:v>0</x:v>
      </x:c>
      <x:c r="J401" s="68" t="n">
        <x:f>IF(AND(B401="Активна",G401="Виграш"),F401*E401,0)</x:f>
        <x:v>0</x:v>
      </x:c>
    </x:row>
    <x:row r="402">
      <x:c r="A402" t="n">
        <x:v>401</x:v>
      </x:c>
      <x:c r="B402" t="str">
        <x:f>IF(AND(C402='Калькулятор'!$B$6,'Калькулятор'!$D$13="Так",'Калькулятор'!$D$17="Так",'Калькулятор'!$D$20="Так",'Калькулятор'!$D$21="Так"),"Активна","")</x:f>
      </x:c>
      <x:c r="C402" t="n">
        <x:v>4</x:v>
      </x:c>
      <x:c r="D402" t="str">
        <x:v>1+5+8+9</x:v>
      </x:c>
      <x:c r="E402" s="66" t="str">
        <x:f>IF(B402="Активна",'Калькулятор'!$C$13*'Калькулятор'!$C$17*'Калькулятор'!$C$20*'Калькулятор'!$C$21,"")</x:f>
      </x:c>
      <x:c r="F402" s="68" t="n">
        <x:f>IF(B402="Активна",'Калькулятор'!$B$9,0)</x:f>
        <x:v>0</x:v>
      </x:c>
      <x:c r="G402" t="str">
        <x:f>IF(B402&lt;&gt;"Активна","",IF(AND('Калькулятор'!$E$13="Виграш",'Калькулятор'!$E$17="Виграш",'Калькулятор'!$E$20="Виграш",'Калькулятор'!$E$21="Виграш"),"Виграш",IF(AND('Калькулятор'!$E$13&lt;&gt;"Програш",'Калькулятор'!$E$17&lt;&gt;"Програш",'Калькулятор'!$E$20&lt;&gt;"Програш",'Калькулятор'!$E$21&lt;&gt;"Програш"),"Очікується","Програш")))</x:f>
      </x:c>
      <x:c r="H402" s="68" t="n">
        <x:f>IF(B402="Активна",F402*E402,0)</x:f>
        <x:v>0</x:v>
      </x:c>
      <x:c r="I402" s="68" t="n">
        <x:f>IF(AND(B402="Активна",G402&lt;&gt;"Програш"),F402*E402,0)</x:f>
        <x:v>0</x:v>
      </x:c>
      <x:c r="J402" s="68" t="n">
        <x:f>IF(AND(B402="Активна",G402="Виграш"),F402*E402,0)</x:f>
        <x:v>0</x:v>
      </x:c>
    </x:row>
    <x:row r="403">
      <x:c r="A403" t="n">
        <x:v>402</x:v>
      </x:c>
      <x:c r="B403" t="str">
        <x:f>IF(AND(C403='Калькулятор'!$B$6,'Калькулятор'!$D$14="Так",'Калькулятор'!$D$17="Так",'Калькулятор'!$D$20="Так",'Калькулятор'!$D$21="Так"),"Активна","")</x:f>
      </x:c>
      <x:c r="C403" t="n">
        <x:v>4</x:v>
      </x:c>
      <x:c r="D403" t="str">
        <x:v>2+5+8+9</x:v>
      </x:c>
      <x:c r="E403" s="66" t="str">
        <x:f>IF(B403="Активна",'Калькулятор'!$C$14*'Калькулятор'!$C$17*'Калькулятор'!$C$20*'Калькулятор'!$C$21,"")</x:f>
      </x:c>
      <x:c r="F403" s="68" t="n">
        <x:f>IF(B403="Активна",'Калькулятор'!$B$9,0)</x:f>
        <x:v>0</x:v>
      </x:c>
      <x:c r="G403" t="str">
        <x:f>IF(B403&lt;&gt;"Активна","",IF(AND('Калькулятор'!$E$14="Виграш",'Калькулятор'!$E$17="Виграш",'Калькулятор'!$E$20="Виграш",'Калькулятор'!$E$21="Виграш"),"Виграш",IF(AND('Калькулятор'!$E$14&lt;&gt;"Програш",'Калькулятор'!$E$17&lt;&gt;"Програш",'Калькулятор'!$E$20&lt;&gt;"Програш",'Калькулятор'!$E$21&lt;&gt;"Програш"),"Очікується","Програш")))</x:f>
      </x:c>
      <x:c r="H403" s="68" t="n">
        <x:f>IF(B403="Активна",F403*E403,0)</x:f>
        <x:v>0</x:v>
      </x:c>
      <x:c r="I403" s="68" t="n">
        <x:f>IF(AND(B403="Активна",G403&lt;&gt;"Програш"),F403*E403,0)</x:f>
        <x:v>0</x:v>
      </x:c>
      <x:c r="J403" s="68" t="n">
        <x:f>IF(AND(B403="Активна",G403="Виграш"),F403*E403,0)</x:f>
        <x:v>0</x:v>
      </x:c>
    </x:row>
    <x:row r="404">
      <x:c r="A404" t="n">
        <x:v>403</x:v>
      </x:c>
      <x:c r="B404" t="str">
        <x:f>IF(AND(C404='Калькулятор'!$B$6,'Калькулятор'!$D$13="Так",'Калькулятор'!$D$14="Так",'Калькулятор'!$D$17="Так",'Калькулятор'!$D$20="Так",'Калькулятор'!$D$21="Так"),"Активна","")</x:f>
      </x:c>
      <x:c r="C404" t="n">
        <x:v>5</x:v>
      </x:c>
      <x:c r="D404" t="str">
        <x:v>1+2+5+8+9</x:v>
      </x:c>
      <x:c r="E404" s="66" t="str">
        <x:f>IF(B404="Активна",'Калькулятор'!$C$13*'Калькулятор'!$C$14*'Калькулятор'!$C$17*'Калькулятор'!$C$20*'Калькулятор'!$C$21,"")</x:f>
      </x:c>
      <x:c r="F404" s="68" t="n">
        <x:f>IF(B404="Активна",'Калькулятор'!$B$9,0)</x:f>
        <x:v>0</x:v>
      </x:c>
      <x:c r="G404" t="str">
        <x:f>IF(B404&lt;&gt;"Активна","",IF(AND('Калькулятор'!$E$13="Виграш",'Калькулятор'!$E$14="Виграш",'Калькулятор'!$E$17="Виграш",'Калькулятор'!$E$20="Виграш",'Калькулятор'!$E$21="Виграш"),"Виграш",IF(AND('Калькулятор'!$E$13&lt;&gt;"Програш",'Калькулятор'!$E$14&lt;&gt;"Програш",'Калькулятор'!$E$17&lt;&gt;"Програш",'Калькулятор'!$E$20&lt;&gt;"Програш",'Калькулятор'!$E$21&lt;&gt;"Програш"),"Очікується","Програш")))</x:f>
      </x:c>
      <x:c r="H404" s="68" t="n">
        <x:f>IF(B404="Активна",F404*E404,0)</x:f>
        <x:v>0</x:v>
      </x:c>
      <x:c r="I404" s="68" t="n">
        <x:f>IF(AND(B404="Активна",G404&lt;&gt;"Програш"),F404*E404,0)</x:f>
        <x:v>0</x:v>
      </x:c>
      <x:c r="J404" s="68" t="n">
        <x:f>IF(AND(B404="Активна",G404="Виграш"),F404*E404,0)</x:f>
        <x:v>0</x:v>
      </x:c>
    </x:row>
    <x:row r="405">
      <x:c r="A405" t="n">
        <x:v>404</x:v>
      </x:c>
      <x:c r="B405" t="str">
        <x:f>IF(AND(C405='Калькулятор'!$B$6,'Калькулятор'!$D$15="Так",'Калькулятор'!$D$17="Так",'Калькулятор'!$D$20="Так",'Калькулятор'!$D$21="Так"),"Активна","")</x:f>
      </x:c>
      <x:c r="C405" t="n">
        <x:v>4</x:v>
      </x:c>
      <x:c r="D405" t="str">
        <x:v>3+5+8+9</x:v>
      </x:c>
      <x:c r="E405" s="66" t="str">
        <x:f>IF(B405="Активна",'Калькулятор'!$C$15*'Калькулятор'!$C$17*'Калькулятор'!$C$20*'Калькулятор'!$C$21,"")</x:f>
      </x:c>
      <x:c r="F405" s="68" t="n">
        <x:f>IF(B405="Активна",'Калькулятор'!$B$9,0)</x:f>
        <x:v>0</x:v>
      </x:c>
      <x:c r="G405" t="str">
        <x:f>IF(B405&lt;&gt;"Активна","",IF(AND('Калькулятор'!$E$15="Виграш",'Калькулятор'!$E$17="Виграш",'Калькулятор'!$E$20="Виграш",'Калькулятор'!$E$21="Виграш"),"Виграш",IF(AND('Калькулятор'!$E$15&lt;&gt;"Програш",'Калькулятор'!$E$17&lt;&gt;"Програш",'Калькулятор'!$E$20&lt;&gt;"Програш",'Калькулятор'!$E$21&lt;&gt;"Програш"),"Очікується","Програш")))</x:f>
      </x:c>
      <x:c r="H405" s="68" t="n">
        <x:f>IF(B405="Активна",F405*E405,0)</x:f>
        <x:v>0</x:v>
      </x:c>
      <x:c r="I405" s="68" t="n">
        <x:f>IF(AND(B405="Активна",G405&lt;&gt;"Програш"),F405*E405,0)</x:f>
        <x:v>0</x:v>
      </x:c>
      <x:c r="J405" s="68" t="n">
        <x:f>IF(AND(B405="Активна",G405="Виграш"),F405*E405,0)</x:f>
        <x:v>0</x:v>
      </x:c>
    </x:row>
    <x:row r="406">
      <x:c r="A406" t="n">
        <x:v>405</x:v>
      </x:c>
      <x:c r="B406" t="str">
        <x:f>IF(AND(C406='Калькулятор'!$B$6,'Калькулятор'!$D$13="Так",'Калькулятор'!$D$15="Так",'Калькулятор'!$D$17="Так",'Калькулятор'!$D$20="Так",'Калькулятор'!$D$21="Так"),"Активна","")</x:f>
      </x:c>
      <x:c r="C406" t="n">
        <x:v>5</x:v>
      </x:c>
      <x:c r="D406" t="str">
        <x:v>1+3+5+8+9</x:v>
      </x:c>
      <x:c r="E406" s="66" t="str">
        <x:f>IF(B406="Активна",'Калькулятор'!$C$13*'Калькулятор'!$C$15*'Калькулятор'!$C$17*'Калькулятор'!$C$20*'Калькулятор'!$C$21,"")</x:f>
      </x:c>
      <x:c r="F406" s="68" t="n">
        <x:f>IF(B406="Активна",'Калькулятор'!$B$9,0)</x:f>
        <x:v>0</x:v>
      </x:c>
      <x:c r="G406" t="str">
        <x:f>IF(B406&lt;&gt;"Активна","",IF(AND('Калькулятор'!$E$13="Виграш",'Калькулятор'!$E$15="Виграш",'Калькулятор'!$E$17="Виграш",'Калькулятор'!$E$20="Виграш",'Калькулятор'!$E$21="Виграш"),"Виграш",IF(AND('Калькулятор'!$E$13&lt;&gt;"Програш",'Калькулятор'!$E$15&lt;&gt;"Програш",'Калькулятор'!$E$17&lt;&gt;"Програш",'Калькулятор'!$E$20&lt;&gt;"Програш",'Калькулятор'!$E$21&lt;&gt;"Програш"),"Очікується","Програш")))</x:f>
      </x:c>
      <x:c r="H406" s="68" t="n">
        <x:f>IF(B406="Активна",F406*E406,0)</x:f>
        <x:v>0</x:v>
      </x:c>
      <x:c r="I406" s="68" t="n">
        <x:f>IF(AND(B406="Активна",G406&lt;&gt;"Програш"),F406*E406,0)</x:f>
        <x:v>0</x:v>
      </x:c>
      <x:c r="J406" s="68" t="n">
        <x:f>IF(AND(B406="Активна",G406="Виграш"),F406*E406,0)</x:f>
        <x:v>0</x:v>
      </x:c>
    </x:row>
    <x:row r="407">
      <x:c r="A407" t="n">
        <x:v>406</x:v>
      </x:c>
      <x:c r="B407" t="str">
        <x:f>IF(AND(C407='Калькулятор'!$B$6,'Калькулятор'!$D$14="Так",'Калькулятор'!$D$15="Так",'Калькулятор'!$D$17="Так",'Калькулятор'!$D$20="Так",'Калькулятор'!$D$21="Так"),"Активна","")</x:f>
      </x:c>
      <x:c r="C407" t="n">
        <x:v>5</x:v>
      </x:c>
      <x:c r="D407" t="str">
        <x:v>2+3+5+8+9</x:v>
      </x:c>
      <x:c r="E407" s="66" t="str">
        <x:f>IF(B407="Активна",'Калькулятор'!$C$14*'Калькулятор'!$C$15*'Калькулятор'!$C$17*'Калькулятор'!$C$20*'Калькулятор'!$C$21,"")</x:f>
      </x:c>
      <x:c r="F407" s="68" t="n">
        <x:f>IF(B407="Активна",'Калькулятор'!$B$9,0)</x:f>
        <x:v>0</x:v>
      </x:c>
      <x:c r="G407" t="str">
        <x:f>IF(B407&lt;&gt;"Активна","",IF(AND('Калькулятор'!$E$14="Виграш",'Калькулятор'!$E$15="Виграш",'Калькулятор'!$E$17="Виграш",'Калькулятор'!$E$20="Виграш",'Калькулятор'!$E$21="Виграш"),"Виграш",IF(AND('Калькулятор'!$E$14&lt;&gt;"Програш",'Калькулятор'!$E$15&lt;&gt;"Програш",'Калькулятор'!$E$17&lt;&gt;"Програш",'Калькулятор'!$E$20&lt;&gt;"Програш",'Калькулятор'!$E$21&lt;&gt;"Програш"),"Очікується","Програш")))</x:f>
      </x:c>
      <x:c r="H407" s="68" t="n">
        <x:f>IF(B407="Активна",F407*E407,0)</x:f>
        <x:v>0</x:v>
      </x:c>
      <x:c r="I407" s="68" t="n">
        <x:f>IF(AND(B407="Активна",G407&lt;&gt;"Програш"),F407*E407,0)</x:f>
        <x:v>0</x:v>
      </x:c>
      <x:c r="J407" s="68" t="n">
        <x:f>IF(AND(B407="Активна",G407="Виграш"),F407*E407,0)</x:f>
        <x:v>0</x:v>
      </x:c>
    </x:row>
    <x:row r="408">
      <x:c r="A408" t="n">
        <x:v>407</x:v>
      </x:c>
      <x:c r="B408" t="str">
        <x:f>IF(AND(C408='Калькулятор'!$B$6,'Калькулятор'!$D$13="Так",'Калькулятор'!$D$14="Так",'Калькулятор'!$D$15="Так",'Калькулятор'!$D$17="Так",'Калькулятор'!$D$20="Так",'Калькулятор'!$D$21="Так"),"Активна","")</x:f>
      </x:c>
      <x:c r="C408" t="n">
        <x:v>6</x:v>
      </x:c>
      <x:c r="D408" t="str">
        <x:v>1+2+3+5+8+9</x:v>
      </x:c>
      <x:c r="E408" s="66" t="str">
        <x:f>IF(B408="Активна",'Калькулятор'!$C$13*'Калькулятор'!$C$14*'Калькулятор'!$C$15*'Калькулятор'!$C$17*'Калькулятор'!$C$20*'Калькулятор'!$C$21,"")</x:f>
      </x:c>
      <x:c r="F408" s="68" t="n">
        <x:f>IF(B408="Активна",'Калькулятор'!$B$9,0)</x:f>
        <x:v>0</x:v>
      </x:c>
      <x:c r="G408" t="str">
        <x:f>IF(B408&lt;&gt;"Активна","",IF(AND('Калькулятор'!$E$13="Виграш",'Калькулятор'!$E$14="Виграш",'Калькулятор'!$E$15="Виграш",'Калькулятор'!$E$17="Виграш",'Калькулятор'!$E$20="Виграш",'Калькулятор'!$E$21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$20&lt;&gt;"Програш",'Калькулятор'!$E$21&lt;&gt;"Програш"),"Очікується","Програш")))</x:f>
      </x:c>
      <x:c r="H408" s="68" t="n">
        <x:f>IF(B408="Активна",F408*E408,0)</x:f>
        <x:v>0</x:v>
      </x:c>
      <x:c r="I408" s="68" t="n">
        <x:f>IF(AND(B408="Активна",G408&lt;&gt;"Програш"),F408*E408,0)</x:f>
        <x:v>0</x:v>
      </x:c>
      <x:c r="J408" s="68" t="n">
        <x:f>IF(AND(B408="Активна",G408="Виграш"),F408*E408,0)</x:f>
        <x:v>0</x:v>
      </x:c>
    </x:row>
    <x:row r="409">
      <x:c r="A409" t="n">
        <x:v>408</x:v>
      </x:c>
      <x:c r="B409" t="str">
        <x:f>IF(AND(C409='Калькулятор'!$B$6,'Калькулятор'!$D$16="Так",'Калькулятор'!$D$17="Так",'Калькулятор'!$D$20="Так",'Калькулятор'!$D$21="Так"),"Активна","")</x:f>
      </x:c>
      <x:c r="C409" t="n">
        <x:v>4</x:v>
      </x:c>
      <x:c r="D409" t="str">
        <x:v>4+5+8+9</x:v>
      </x:c>
      <x:c r="E409" s="66" t="str">
        <x:f>IF(B409="Активна",'Калькулятор'!$C$16*'Калькулятор'!$C$17*'Калькулятор'!$C$20*'Калькулятор'!$C$21,"")</x:f>
      </x:c>
      <x:c r="F409" s="68" t="n">
        <x:f>IF(B409="Активна",'Калькулятор'!$B$9,0)</x:f>
        <x:v>0</x:v>
      </x:c>
      <x:c r="G409" t="str">
        <x:f>IF(B409&lt;&gt;"Активна","",IF(AND('Калькулятор'!$E$16="Виграш",'Калькулятор'!$E$17="Виграш",'Калькулятор'!$E$20="Виграш",'Калькулятор'!$E$21="Виграш"),"Виграш",IF(AND('Калькулятор'!$E$16&lt;&gt;"Програш",'Калькулятор'!$E$17&lt;&gt;"Програш",'Калькулятор'!$E$20&lt;&gt;"Програш",'Калькулятор'!$E$21&lt;&gt;"Програш"),"Очікується","Програш")))</x:f>
      </x:c>
      <x:c r="H409" s="68" t="n">
        <x:f>IF(B409="Активна",F409*E409,0)</x:f>
        <x:v>0</x:v>
      </x:c>
      <x:c r="I409" s="68" t="n">
        <x:f>IF(AND(B409="Активна",G409&lt;&gt;"Програш"),F409*E409,0)</x:f>
        <x:v>0</x:v>
      </x:c>
      <x:c r="J409" s="68" t="n">
        <x:f>IF(AND(B409="Активна",G409="Виграш"),F409*E409,0)</x:f>
        <x:v>0</x:v>
      </x:c>
    </x:row>
    <x:row r="410">
      <x:c r="A410" t="n">
        <x:v>409</x:v>
      </x:c>
      <x:c r="B410" t="str">
        <x:f>IF(AND(C410='Калькулятор'!$B$6,'Калькулятор'!$D$13="Так",'Калькулятор'!$D$16="Так",'Калькулятор'!$D$17="Так",'Калькулятор'!$D$20="Так",'Калькулятор'!$D$21="Так"),"Активна","")</x:f>
      </x:c>
      <x:c r="C410" t="n">
        <x:v>5</x:v>
      </x:c>
      <x:c r="D410" t="str">
        <x:v>1+4+5+8+9</x:v>
      </x:c>
      <x:c r="E410" s="66" t="str">
        <x:f>IF(B410="Активна",'Калькулятор'!$C$13*'Калькулятор'!$C$16*'Калькулятор'!$C$17*'Калькулятор'!$C$20*'Калькулятор'!$C$21,"")</x:f>
      </x:c>
      <x:c r="F410" s="68" t="n">
        <x:f>IF(B410="Активна",'Калькулятор'!$B$9,0)</x:f>
        <x:v>0</x:v>
      </x:c>
      <x:c r="G410" t="str">
        <x:f>IF(B410&lt;&gt;"Активна","",IF(AND('Калькулятор'!$E$13="Виграш",'Калькулятор'!$E$16="Виграш",'Калькулятор'!$E$17="Виграш",'Калькулятор'!$E$20="Виграш",'Калькулятор'!$E$21="Виграш"),"Виграш",IF(AND('Калькулятор'!$E$13&lt;&gt;"Програш",'Калькулятор'!$E$16&lt;&gt;"Програш",'Калькулятор'!$E$17&lt;&gt;"Програш",'Калькулятор'!$E$20&lt;&gt;"Програш",'Калькулятор'!$E$21&lt;&gt;"Програш"),"Очікується","Програш")))</x:f>
      </x:c>
      <x:c r="H410" s="68" t="n">
        <x:f>IF(B410="Активна",F410*E410,0)</x:f>
        <x:v>0</x:v>
      </x:c>
      <x:c r="I410" s="68" t="n">
        <x:f>IF(AND(B410="Активна",G410&lt;&gt;"Програш"),F410*E410,0)</x:f>
        <x:v>0</x:v>
      </x:c>
      <x:c r="J410" s="68" t="n">
        <x:f>IF(AND(B410="Активна",G410="Виграш"),F410*E410,0)</x:f>
        <x:v>0</x:v>
      </x:c>
    </x:row>
    <x:row r="411">
      <x:c r="A411" t="n">
        <x:v>410</x:v>
      </x:c>
      <x:c r="B411" t="str">
        <x:f>IF(AND(C411='Калькулятор'!$B$6,'Калькулятор'!$D$14="Так",'Калькулятор'!$D$16="Так",'Калькулятор'!$D$17="Так",'Калькулятор'!$D$20="Так",'Калькулятор'!$D$21="Так"),"Активна","")</x:f>
      </x:c>
      <x:c r="C411" t="n">
        <x:v>5</x:v>
      </x:c>
      <x:c r="D411" t="str">
        <x:v>2+4+5+8+9</x:v>
      </x:c>
      <x:c r="E411" s="66" t="str">
        <x:f>IF(B411="Активна",'Калькулятор'!$C$14*'Калькулятор'!$C$16*'Калькулятор'!$C$17*'Калькулятор'!$C$20*'Калькулятор'!$C$21,"")</x:f>
      </x:c>
      <x:c r="F411" s="68" t="n">
        <x:f>IF(B411="Активна",'Калькулятор'!$B$9,0)</x:f>
        <x:v>0</x:v>
      </x:c>
      <x:c r="G411" t="str">
        <x:f>IF(B411&lt;&gt;"Активна","",IF(AND('Калькулятор'!$E$14="Виграш",'Калькулятор'!$E$16="Виграш",'Калькулятор'!$E$17="Виграш",'Калькулятор'!$E$20="Виграш",'Калькулятор'!$E$21="Виграш"),"Виграш",IF(AND('Калькулятор'!$E$14&lt;&gt;"Програш",'Калькулятор'!$E$16&lt;&gt;"Програш",'Калькулятор'!$E$17&lt;&gt;"Програш",'Калькулятор'!$E$20&lt;&gt;"Програш",'Калькулятор'!$E$21&lt;&gt;"Програш"),"Очікується","Програш")))</x:f>
      </x:c>
      <x:c r="H411" s="68" t="n">
        <x:f>IF(B411="Активна",F411*E411,0)</x:f>
        <x:v>0</x:v>
      </x:c>
      <x:c r="I411" s="68" t="n">
        <x:f>IF(AND(B411="Активна",G411&lt;&gt;"Програш"),F411*E411,0)</x:f>
        <x:v>0</x:v>
      </x:c>
      <x:c r="J411" s="68" t="n">
        <x:f>IF(AND(B411="Активна",G411="Виграш"),F411*E411,0)</x:f>
        <x:v>0</x:v>
      </x:c>
    </x:row>
    <x:row r="412">
      <x:c r="A412" t="n">
        <x:v>411</x:v>
      </x:c>
      <x:c r="B412" t="str">
        <x:f>IF(AND(C412='Калькулятор'!$B$6,'Калькулятор'!$D$13="Так",'Калькулятор'!$D$14="Так",'Калькулятор'!$D$16="Так",'Калькулятор'!$D$17="Так",'Калькулятор'!$D$20="Так",'Калькулятор'!$D$21="Так"),"Активна","")</x:f>
      </x:c>
      <x:c r="C412" t="n">
        <x:v>6</x:v>
      </x:c>
      <x:c r="D412" t="str">
        <x:v>1+2+4+5+8+9</x:v>
      </x:c>
      <x:c r="E412" s="66" t="str">
        <x:f>IF(B412="Активна",'Калькулятор'!$C$13*'Калькулятор'!$C$14*'Калькулятор'!$C$16*'Калькулятор'!$C$17*'Калькулятор'!$C$20*'Калькулятор'!$C$21,"")</x:f>
      </x:c>
      <x:c r="F412" s="68" t="n">
        <x:f>IF(B412="Активна",'Калькулятор'!$B$9,0)</x:f>
        <x:v>0</x:v>
      </x:c>
      <x:c r="G412" t="str">
        <x:f>IF(B412&lt;&gt;"Активна","",IF(AND('Калькулятор'!$E$13="Виграш",'Калькулятор'!$E$14="Виграш",'Калькулятор'!$E$16="Виграш",'Калькулятор'!$E$17="Виграш",'Калькулятор'!$E$20="Виграш",'Калькулятор'!$E$21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$20&lt;&gt;"Програш",'Калькулятор'!$E$21&lt;&gt;"Програш"),"Очікується","Програш")))</x:f>
      </x:c>
      <x:c r="H412" s="68" t="n">
        <x:f>IF(B412="Активна",F412*E412,0)</x:f>
        <x:v>0</x:v>
      </x:c>
      <x:c r="I412" s="68" t="n">
        <x:f>IF(AND(B412="Активна",G412&lt;&gt;"Програш"),F412*E412,0)</x:f>
        <x:v>0</x:v>
      </x:c>
      <x:c r="J412" s="68" t="n">
        <x:f>IF(AND(B412="Активна",G412="Виграш"),F412*E412,0)</x:f>
        <x:v>0</x:v>
      </x:c>
    </x:row>
    <x:row r="413">
      <x:c r="A413" t="n">
        <x:v>412</x:v>
      </x:c>
      <x:c r="B413" t="str">
        <x:f>IF(AND(C413='Калькулятор'!$B$6,'Калькулятор'!$D$15="Так",'Калькулятор'!$D$16="Так",'Калькулятор'!$D$17="Так",'Калькулятор'!$D$20="Так",'Калькулятор'!$D$21="Так"),"Активна","")</x:f>
      </x:c>
      <x:c r="C413" t="n">
        <x:v>5</x:v>
      </x:c>
      <x:c r="D413" t="str">
        <x:v>3+4+5+8+9</x:v>
      </x:c>
      <x:c r="E413" s="66" t="str">
        <x:f>IF(B413="Активна",'Калькулятор'!$C$15*'Калькулятор'!$C$16*'Калькулятор'!$C$17*'Калькулятор'!$C$20*'Калькулятор'!$C$21,"")</x:f>
      </x:c>
      <x:c r="F413" s="68" t="n">
        <x:f>IF(B413="Активна",'Калькулятор'!$B$9,0)</x:f>
        <x:v>0</x:v>
      </x:c>
      <x:c r="G413" t="str">
        <x:f>IF(B413&lt;&gt;"Активна","",IF(AND('Калькулятор'!$E$15="Виграш",'Калькулятор'!$E$16="Виграш",'Калькулятор'!$E$17="Виграш",'Калькулятор'!$E$20="Виграш",'Калькулятор'!$E$21="Виграш"),"Виграш",IF(AND('Калькулятор'!$E$15&lt;&gt;"Програш",'Калькулятор'!$E$16&lt;&gt;"Програш",'Калькулятор'!$E$17&lt;&gt;"Програш",'Калькулятор'!$E$20&lt;&gt;"Програш",'Калькулятор'!$E$21&lt;&gt;"Програш"),"Очікується","Програш")))</x:f>
      </x:c>
      <x:c r="H413" s="68" t="n">
        <x:f>IF(B413="Активна",F413*E413,0)</x:f>
        <x:v>0</x:v>
      </x:c>
      <x:c r="I413" s="68" t="n">
        <x:f>IF(AND(B413="Активна",G413&lt;&gt;"Програш"),F413*E413,0)</x:f>
        <x:v>0</x:v>
      </x:c>
      <x:c r="J413" s="68" t="n">
        <x:f>IF(AND(B413="Активна",G413="Виграш"),F413*E413,0)</x:f>
        <x:v>0</x:v>
      </x:c>
    </x:row>
    <x:row r="414">
      <x:c r="A414" t="n">
        <x:v>413</x:v>
      </x:c>
      <x:c r="B414" t="str">
        <x:f>IF(AND(C414='Калькулятор'!$B$6,'Калькулятор'!$D$13="Так",'Калькулятор'!$D$15="Так",'Калькулятор'!$D$16="Так",'Калькулятор'!$D$17="Так",'Калькулятор'!$D$20="Так",'Калькулятор'!$D$21="Так"),"Активна","")</x:f>
      </x:c>
      <x:c r="C414" t="n">
        <x:v>6</x:v>
      </x:c>
      <x:c r="D414" t="str">
        <x:v>1+3+4+5+8+9</x:v>
      </x:c>
      <x:c r="E414" s="66" t="str">
        <x:f>IF(B414="Активна",'Калькулятор'!$C$13*'Калькулятор'!$C$15*'Калькулятор'!$C$16*'Калькулятор'!$C$17*'Калькулятор'!$C$20*'Калькулятор'!$C$21,"")</x:f>
      </x:c>
      <x:c r="F414" s="68" t="n">
        <x:f>IF(B414="Активна",'Калькулятор'!$B$9,0)</x:f>
        <x:v>0</x:v>
      </x:c>
      <x:c r="G414" t="str">
        <x:f>IF(B414&lt;&gt;"Активна","",IF(AND('Калькулятор'!$E$13="Виграш",'Калькулятор'!$E$15="Виграш",'Калькулятор'!$E$16="Виграш",'Калькулятор'!$E$17="Виграш",'Калькулятор'!$E$20="Виграш",'Калькулятор'!$E$21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$20&lt;&gt;"Програш",'Калькулятор'!$E$21&lt;&gt;"Програш"),"Очікується","Програш")))</x:f>
      </x:c>
      <x:c r="H414" s="68" t="n">
        <x:f>IF(B414="Активна",F414*E414,0)</x:f>
        <x:v>0</x:v>
      </x:c>
      <x:c r="I414" s="68" t="n">
        <x:f>IF(AND(B414="Активна",G414&lt;&gt;"Програш"),F414*E414,0)</x:f>
        <x:v>0</x:v>
      </x:c>
      <x:c r="J414" s="68" t="n">
        <x:f>IF(AND(B414="Активна",G414="Виграш"),F414*E414,0)</x:f>
        <x:v>0</x:v>
      </x:c>
    </x:row>
    <x:row r="415">
      <x:c r="A415" t="n">
        <x:v>414</x:v>
      </x:c>
      <x:c r="B415" t="str">
        <x:f>IF(AND(C415='Калькулятор'!$B$6,'Калькулятор'!$D$14="Так",'Калькулятор'!$D$15="Так",'Калькулятор'!$D$16="Так",'Калькулятор'!$D$17="Так",'Калькулятор'!$D$20="Так",'Калькулятор'!$D$21="Так"),"Активна","")</x:f>
      </x:c>
      <x:c r="C415" t="n">
        <x:v>6</x:v>
      </x:c>
      <x:c r="D415" t="str">
        <x:v>2+3+4+5+8+9</x:v>
      </x:c>
      <x:c r="E415" s="66" t="str">
        <x:f>IF(B415="Активна",'Калькулятор'!$C$14*'Калькулятор'!$C$15*'Калькулятор'!$C$16*'Калькулятор'!$C$17*'Калькулятор'!$C$20*'Калькулятор'!$C$21,"")</x:f>
      </x:c>
      <x:c r="F415" s="68" t="n">
        <x:f>IF(B415="Активна",'Калькулятор'!$B$9,0)</x:f>
        <x:v>0</x:v>
      </x:c>
      <x:c r="G415" t="str">
        <x:f>IF(B415&lt;&gt;"Активна","",IF(AND('Калькулятор'!$E$14="Виграш",'Калькулятор'!$E$15="Виграш",'Калькулятор'!$E$16="Виграш",'Калькулятор'!$E$17="Виграш",'Калькулятор'!$E$20="Виграш",'Калькулятор'!$E$21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$20&lt;&gt;"Програш",'Калькулятор'!$E$21&lt;&gt;"Програш"),"Очікується","Програш")))</x:f>
      </x:c>
      <x:c r="H415" s="68" t="n">
        <x:f>IF(B415="Активна",F415*E415,0)</x:f>
        <x:v>0</x:v>
      </x:c>
      <x:c r="I415" s="68" t="n">
        <x:f>IF(AND(B415="Активна",G415&lt;&gt;"Програш"),F415*E415,0)</x:f>
        <x:v>0</x:v>
      </x:c>
      <x:c r="J415" s="68" t="n">
        <x:f>IF(AND(B415="Активна",G415="Виграш"),F415*E415,0)</x:f>
        <x:v>0</x:v>
      </x:c>
    </x:row>
    <x:row r="416">
      <x:c r="A416" t="n">
        <x:v>415</x:v>
      </x:c>
      <x:c r="B416" t="str">
        <x:f>IF(AND(C416='Калькулятор'!$B$6,'Калькулятор'!$D$13="Так",'Калькулятор'!$D$14="Так",'Калькулятор'!$D$15="Так",'Калькулятор'!$D$16="Так",'Калькулятор'!$D$17="Так",'Калькулятор'!$D$20="Так",'Калькулятор'!$D$21="Так"),"Активна","")</x:f>
      </x:c>
      <x:c r="C416" t="n">
        <x:v>7</x:v>
      </x:c>
      <x:c r="D416" t="str">
        <x:v>1+2+3+4+5+8+9</x:v>
      </x:c>
      <x:c r="E416" s="66" t="str">
        <x:f>IF(B416="Активна",'Калькулятор'!$C$13*'Калькулятор'!$C$14*'Калькулятор'!$C$15*'Калькулятор'!$C$16*'Калькулятор'!$C$17*'Калькулятор'!$C$20*'Калькулятор'!$C$21,"")</x:f>
      </x:c>
      <x:c r="F416" s="68" t="n">
        <x:f>IF(B416="Активна",'Калькулятор'!$B$9,0)</x:f>
        <x:v>0</x:v>
      </x:c>
      <x:c r="G416" t="str">
        <x:f>IF(B416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$20="Виграш",'Калькулятор'!$E$21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$20&lt;&gt;"Програш",'Калькулятор'!$E$21&lt;&gt;"Програш"),"Очікується","Програш")))</x:f>
      </x:c>
      <x:c r="H416" s="68" t="n">
        <x:f>IF(B416="Активна",F416*E416,0)</x:f>
        <x:v>0</x:v>
      </x:c>
      <x:c r="I416" s="68" t="n">
        <x:f>IF(AND(B416="Активна",G416&lt;&gt;"Програш"),F416*E416,0)</x:f>
        <x:v>0</x:v>
      </x:c>
      <x:c r="J416" s="68" t="n">
        <x:f>IF(AND(B416="Активна",G416="Виграш"),F416*E416,0)</x:f>
        <x:v>0</x:v>
      </x:c>
    </x:row>
    <x:row r="417">
      <x:c r="A417" t="n">
        <x:v>416</x:v>
      </x:c>
      <x:c r="B417" t="str">
        <x:f>IF(AND(C417='Калькулятор'!$B$6,'Калькулятор'!$D$18="Так",'Калькулятор'!$D$20="Так",'Калькулятор'!$D$21="Так"),"Активна","")</x:f>
      </x:c>
      <x:c r="C417" t="n">
        <x:v>3</x:v>
      </x:c>
      <x:c r="D417" t="str">
        <x:v>6+8+9</x:v>
      </x:c>
      <x:c r="E417" s="66" t="str">
        <x:f>IF(B417="Активна",'Калькулятор'!$C$18*'Калькулятор'!$C$20*'Калькулятор'!$C$21,"")</x:f>
      </x:c>
      <x:c r="F417" s="68" t="n">
        <x:f>IF(B417="Активна",'Калькулятор'!$B$9,0)</x:f>
        <x:v>0</x:v>
      </x:c>
      <x:c r="G417" t="str">
        <x:f>IF(B417&lt;&gt;"Активна","",IF(AND('Калькулятор'!$E$18="Виграш",'Калькулятор'!$E$20="Виграш",'Калькулятор'!$E$21="Виграш"),"Виграш",IF(AND('Калькулятор'!$E$18&lt;&gt;"Програш",'Калькулятор'!$E$20&lt;&gt;"Програш",'Калькулятор'!$E$21&lt;&gt;"Програш"),"Очікується","Програш")))</x:f>
      </x:c>
      <x:c r="H417" s="68" t="n">
        <x:f>IF(B417="Активна",F417*E417,0)</x:f>
        <x:v>0</x:v>
      </x:c>
      <x:c r="I417" s="68" t="n">
        <x:f>IF(AND(B417="Активна",G417&lt;&gt;"Програш"),F417*E417,0)</x:f>
        <x:v>0</x:v>
      </x:c>
      <x:c r="J417" s="68" t="n">
        <x:f>IF(AND(B417="Активна",G417="Виграш"),F417*E417,0)</x:f>
        <x:v>0</x:v>
      </x:c>
    </x:row>
    <x:row r="418">
      <x:c r="A418" t="n">
        <x:v>417</x:v>
      </x:c>
      <x:c r="B418" t="str">
        <x:f>IF(AND(C418='Калькулятор'!$B$6,'Калькулятор'!$D$13="Так",'Калькулятор'!$D$18="Так",'Калькулятор'!$D$20="Так",'Калькулятор'!$D$21="Так"),"Активна","")</x:f>
      </x:c>
      <x:c r="C418" t="n">
        <x:v>4</x:v>
      </x:c>
      <x:c r="D418" t="str">
        <x:v>1+6+8+9</x:v>
      </x:c>
      <x:c r="E418" s="66" t="str">
        <x:f>IF(B418="Активна",'Калькулятор'!$C$13*'Калькулятор'!$C$18*'Калькулятор'!$C$20*'Калькулятор'!$C$21,"")</x:f>
      </x:c>
      <x:c r="F418" s="68" t="n">
        <x:f>IF(B418="Активна",'Калькулятор'!$B$9,0)</x:f>
        <x:v>0</x:v>
      </x:c>
      <x:c r="G418" t="str">
        <x:f>IF(B418&lt;&gt;"Активна","",IF(AND('Калькулятор'!$E$13="Виграш",'Калькулятор'!$E$18="Виграш",'Калькулятор'!$E$20="Виграш",'Калькулятор'!$E$21="Виграш"),"Виграш",IF(AND('Калькулятор'!$E$13&lt;&gt;"Програш",'Калькулятор'!$E$18&lt;&gt;"Програш",'Калькулятор'!$E$20&lt;&gt;"Програш",'Калькулятор'!$E$21&lt;&gt;"Програш"),"Очікується","Програш")))</x:f>
      </x:c>
      <x:c r="H418" s="68" t="n">
        <x:f>IF(B418="Активна",F418*E418,0)</x:f>
        <x:v>0</x:v>
      </x:c>
      <x:c r="I418" s="68" t="n">
        <x:f>IF(AND(B418="Активна",G418&lt;&gt;"Програш"),F418*E418,0)</x:f>
        <x:v>0</x:v>
      </x:c>
      <x:c r="J418" s="68" t="n">
        <x:f>IF(AND(B418="Активна",G418="Виграш"),F418*E418,0)</x:f>
        <x:v>0</x:v>
      </x:c>
    </x:row>
    <x:row r="419">
      <x:c r="A419" t="n">
        <x:v>418</x:v>
      </x:c>
      <x:c r="B419" t="str">
        <x:f>IF(AND(C419='Калькулятор'!$B$6,'Калькулятор'!$D$14="Так",'Калькулятор'!$D$18="Так",'Калькулятор'!$D$20="Так",'Калькулятор'!$D$21="Так"),"Активна","")</x:f>
      </x:c>
      <x:c r="C419" t="n">
        <x:v>4</x:v>
      </x:c>
      <x:c r="D419" t="str">
        <x:v>2+6+8+9</x:v>
      </x:c>
      <x:c r="E419" s="66" t="str">
        <x:f>IF(B419="Активна",'Калькулятор'!$C$14*'Калькулятор'!$C$18*'Калькулятор'!$C$20*'Калькулятор'!$C$21,"")</x:f>
      </x:c>
      <x:c r="F419" s="68" t="n">
        <x:f>IF(B419="Активна",'Калькулятор'!$B$9,0)</x:f>
        <x:v>0</x:v>
      </x:c>
      <x:c r="G419" t="str">
        <x:f>IF(B419&lt;&gt;"Активна","",IF(AND('Калькулятор'!$E$14="Виграш",'Калькулятор'!$E$18="Виграш",'Калькулятор'!$E$20="Виграш",'Калькулятор'!$E$21="Виграш"),"Виграш",IF(AND('Калькулятор'!$E$14&lt;&gt;"Програш",'Калькулятор'!$E$18&lt;&gt;"Програш",'Калькулятор'!$E$20&lt;&gt;"Програш",'Калькулятор'!$E$21&lt;&gt;"Програш"),"Очікується","Програш")))</x:f>
      </x:c>
      <x:c r="H419" s="68" t="n">
        <x:f>IF(B419="Активна",F419*E419,0)</x:f>
        <x:v>0</x:v>
      </x:c>
      <x:c r="I419" s="68" t="n">
        <x:f>IF(AND(B419="Активна",G419&lt;&gt;"Програш"),F419*E419,0)</x:f>
        <x:v>0</x:v>
      </x:c>
      <x:c r="J419" s="68" t="n">
        <x:f>IF(AND(B419="Активна",G419="Виграш"),F419*E419,0)</x:f>
        <x:v>0</x:v>
      </x:c>
    </x:row>
    <x:row r="420">
      <x:c r="A420" t="n">
        <x:v>419</x:v>
      </x:c>
      <x:c r="B420" t="str">
        <x:f>IF(AND(C420='Калькулятор'!$B$6,'Калькулятор'!$D$13="Так",'Калькулятор'!$D$14="Так",'Калькулятор'!$D$18="Так",'Калькулятор'!$D$20="Так",'Калькулятор'!$D$21="Так"),"Активна","")</x:f>
      </x:c>
      <x:c r="C420" t="n">
        <x:v>5</x:v>
      </x:c>
      <x:c r="D420" t="str">
        <x:v>1+2+6+8+9</x:v>
      </x:c>
      <x:c r="E420" s="66" t="str">
        <x:f>IF(B420="Активна",'Калькулятор'!$C$13*'Калькулятор'!$C$14*'Калькулятор'!$C$18*'Калькулятор'!$C$20*'Калькулятор'!$C$21,"")</x:f>
      </x:c>
      <x:c r="F420" s="68" t="n">
        <x:f>IF(B420="Активна",'Калькулятор'!$B$9,0)</x:f>
        <x:v>0</x:v>
      </x:c>
      <x:c r="G420" t="str">
        <x:f>IF(B420&lt;&gt;"Активна","",IF(AND('Калькулятор'!$E$13="Виграш",'Калькулятор'!$E$14="Виграш",'Калькулятор'!$E$18="Виграш",'Калькулятор'!$E$20="Виграш",'Калькулятор'!$E$21="Виграш"),"Виграш",IF(AND('Калькулятор'!$E$13&lt;&gt;"Програш",'Калькулятор'!$E$14&lt;&gt;"Програш",'Калькулятор'!$E$18&lt;&gt;"Програш",'Калькулятор'!$E$20&lt;&gt;"Програш",'Калькулятор'!$E$21&lt;&gt;"Програш"),"Очікується","Програш")))</x:f>
      </x:c>
      <x:c r="H420" s="68" t="n">
        <x:f>IF(B420="Активна",F420*E420,0)</x:f>
        <x:v>0</x:v>
      </x:c>
      <x:c r="I420" s="68" t="n">
        <x:f>IF(AND(B420="Активна",G420&lt;&gt;"Програш"),F420*E420,0)</x:f>
        <x:v>0</x:v>
      </x:c>
      <x:c r="J420" s="68" t="n">
        <x:f>IF(AND(B420="Активна",G420="Виграш"),F420*E420,0)</x:f>
        <x:v>0</x:v>
      </x:c>
    </x:row>
    <x:row r="421">
      <x:c r="A421" t="n">
        <x:v>420</x:v>
      </x:c>
      <x:c r="B421" t="str">
        <x:f>IF(AND(C421='Калькулятор'!$B$6,'Калькулятор'!$D$15="Так",'Калькулятор'!$D$18="Так",'Калькулятор'!$D$20="Так",'Калькулятор'!$D$21="Так"),"Активна","")</x:f>
      </x:c>
      <x:c r="C421" t="n">
        <x:v>4</x:v>
      </x:c>
      <x:c r="D421" t="str">
        <x:v>3+6+8+9</x:v>
      </x:c>
      <x:c r="E421" s="66" t="str">
        <x:f>IF(B421="Активна",'Калькулятор'!$C$15*'Калькулятор'!$C$18*'Калькулятор'!$C$20*'Калькулятор'!$C$21,"")</x:f>
      </x:c>
      <x:c r="F421" s="68" t="n">
        <x:f>IF(B421="Активна",'Калькулятор'!$B$9,0)</x:f>
        <x:v>0</x:v>
      </x:c>
      <x:c r="G421" t="str">
        <x:f>IF(B421&lt;&gt;"Активна","",IF(AND('Калькулятор'!$E$15="Виграш",'Калькулятор'!$E$18="Виграш",'Калькулятор'!$E$20="Виграш",'Калькулятор'!$E$21="Виграш"),"Виграш",IF(AND('Калькулятор'!$E$15&lt;&gt;"Програш",'Калькулятор'!$E$18&lt;&gt;"Програш",'Калькулятор'!$E$20&lt;&gt;"Програш",'Калькулятор'!$E$21&lt;&gt;"Програш"),"Очікується","Програш")))</x:f>
      </x:c>
      <x:c r="H421" s="68" t="n">
        <x:f>IF(B421="Активна",F421*E421,0)</x:f>
        <x:v>0</x:v>
      </x:c>
      <x:c r="I421" s="68" t="n">
        <x:f>IF(AND(B421="Активна",G421&lt;&gt;"Програш"),F421*E421,0)</x:f>
        <x:v>0</x:v>
      </x:c>
      <x:c r="J421" s="68" t="n">
        <x:f>IF(AND(B421="Активна",G421="Виграш"),F421*E421,0)</x:f>
        <x:v>0</x:v>
      </x:c>
    </x:row>
    <x:row r="422">
      <x:c r="A422" t="n">
        <x:v>421</x:v>
      </x:c>
      <x:c r="B422" t="str">
        <x:f>IF(AND(C422='Калькулятор'!$B$6,'Калькулятор'!$D$13="Так",'Калькулятор'!$D$15="Так",'Калькулятор'!$D$18="Так",'Калькулятор'!$D$20="Так",'Калькулятор'!$D$21="Так"),"Активна","")</x:f>
      </x:c>
      <x:c r="C422" t="n">
        <x:v>5</x:v>
      </x:c>
      <x:c r="D422" t="str">
        <x:v>1+3+6+8+9</x:v>
      </x:c>
      <x:c r="E422" s="66" t="str">
        <x:f>IF(B422="Активна",'Калькулятор'!$C$13*'Калькулятор'!$C$15*'Калькулятор'!$C$18*'Калькулятор'!$C$20*'Калькулятор'!$C$21,"")</x:f>
      </x:c>
      <x:c r="F422" s="68" t="n">
        <x:f>IF(B422="Активна",'Калькулятор'!$B$9,0)</x:f>
        <x:v>0</x:v>
      </x:c>
      <x:c r="G422" t="str">
        <x:f>IF(B422&lt;&gt;"Активна","",IF(AND('Калькулятор'!$E$13="Виграш",'Калькулятор'!$E$15="Виграш",'Калькулятор'!$E$18="Виграш",'Калькулятор'!$E$20="Виграш",'Калькулятор'!$E$21="Виграш"),"Виграш",IF(AND('Калькулятор'!$E$13&lt;&gt;"Програш",'Калькулятор'!$E$15&lt;&gt;"Програш",'Калькулятор'!$E$18&lt;&gt;"Програш",'Калькулятор'!$E$20&lt;&gt;"Програш",'Калькулятор'!$E$21&lt;&gt;"Програш"),"Очікується","Програш")))</x:f>
      </x:c>
      <x:c r="H422" s="68" t="n">
        <x:f>IF(B422="Активна",F422*E422,0)</x:f>
        <x:v>0</x:v>
      </x:c>
      <x:c r="I422" s="68" t="n">
        <x:f>IF(AND(B422="Активна",G422&lt;&gt;"Програш"),F422*E422,0)</x:f>
        <x:v>0</x:v>
      </x:c>
      <x:c r="J422" s="68" t="n">
        <x:f>IF(AND(B422="Активна",G422="Виграш"),F422*E422,0)</x:f>
        <x:v>0</x:v>
      </x:c>
    </x:row>
    <x:row r="423">
      <x:c r="A423" t="n">
        <x:v>422</x:v>
      </x:c>
      <x:c r="B423" t="str">
        <x:f>IF(AND(C423='Калькулятор'!$B$6,'Калькулятор'!$D$14="Так",'Калькулятор'!$D$15="Так",'Калькулятор'!$D$18="Так",'Калькулятор'!$D$20="Так",'Калькулятор'!$D$21="Так"),"Активна","")</x:f>
      </x:c>
      <x:c r="C423" t="n">
        <x:v>5</x:v>
      </x:c>
      <x:c r="D423" t="str">
        <x:v>2+3+6+8+9</x:v>
      </x:c>
      <x:c r="E423" s="66" t="str">
        <x:f>IF(B423="Активна",'Калькулятор'!$C$14*'Калькулятор'!$C$15*'Калькулятор'!$C$18*'Калькулятор'!$C$20*'Калькулятор'!$C$21,"")</x:f>
      </x:c>
      <x:c r="F423" s="68" t="n">
        <x:f>IF(B423="Активна",'Калькулятор'!$B$9,0)</x:f>
        <x:v>0</x:v>
      </x:c>
      <x:c r="G423" t="str">
        <x:f>IF(B423&lt;&gt;"Активна","",IF(AND('Калькулятор'!$E$14="Виграш",'Калькулятор'!$E$15="Виграш",'Калькулятор'!$E$18="Виграш",'Калькулятор'!$E$20="Виграш",'Калькулятор'!$E$21="Виграш"),"Виграш",IF(AND('Калькулятор'!$E$14&lt;&gt;"Програш",'Калькулятор'!$E$15&lt;&gt;"Програш",'Калькулятор'!$E$18&lt;&gt;"Програш",'Калькулятор'!$E$20&lt;&gt;"Програш",'Калькулятор'!$E$21&lt;&gt;"Програш"),"Очікується","Програш")))</x:f>
      </x:c>
      <x:c r="H423" s="68" t="n">
        <x:f>IF(B423="Активна",F423*E423,0)</x:f>
        <x:v>0</x:v>
      </x:c>
      <x:c r="I423" s="68" t="n">
        <x:f>IF(AND(B423="Активна",G423&lt;&gt;"Програш"),F423*E423,0)</x:f>
        <x:v>0</x:v>
      </x:c>
      <x:c r="J423" s="68" t="n">
        <x:f>IF(AND(B423="Активна",G423="Виграш"),F423*E423,0)</x:f>
        <x:v>0</x:v>
      </x:c>
    </x:row>
    <x:row r="424">
      <x:c r="A424" t="n">
        <x:v>423</x:v>
      </x:c>
      <x:c r="B424" t="str">
        <x:f>IF(AND(C424='Калькулятор'!$B$6,'Калькулятор'!$D$13="Так",'Калькулятор'!$D$14="Так",'Калькулятор'!$D$15="Так",'Калькулятор'!$D$18="Так",'Калькулятор'!$D$20="Так",'Калькулятор'!$D$21="Так"),"Активна","")</x:f>
      </x:c>
      <x:c r="C424" t="n">
        <x:v>6</x:v>
      </x:c>
      <x:c r="D424" t="str">
        <x:v>1+2+3+6+8+9</x:v>
      </x:c>
      <x:c r="E424" s="66" t="str">
        <x:f>IF(B424="Активна",'Калькулятор'!$C$13*'Калькулятор'!$C$14*'Калькулятор'!$C$15*'Калькулятор'!$C$18*'Калькулятор'!$C$20*'Калькулятор'!$C$21,"")</x:f>
      </x:c>
      <x:c r="F424" s="68" t="n">
        <x:f>IF(B424="Активна",'Калькулятор'!$B$9,0)</x:f>
        <x:v>0</x:v>
      </x:c>
      <x:c r="G424" t="str">
        <x:f>IF(B424&lt;&gt;"Активна","",IF(AND('Калькулятор'!$E$13="Виграш",'Калькулятор'!$E$14="Виграш",'Калькулятор'!$E$15="Виграш",'Калькулятор'!$E$18="Виграш",'Калькулятор'!$E$20="Виграш",'Калькулятор'!$E$21="Виграш"),"Виграш",IF(AND('Калькулятор'!$E$13&lt;&gt;"Програш",'Калькулятор'!$E$14&lt;&gt;"Програш",'Калькулятор'!$E$15&lt;&gt;"Програш",'Калькулятор'!$E$18&lt;&gt;"Програш",'Калькулятор'!$E$20&lt;&gt;"Програш",'Калькулятор'!$E$21&lt;&gt;"Програш"),"Очікується","Програш")))</x:f>
      </x:c>
      <x:c r="H424" s="68" t="n">
        <x:f>IF(B424="Активна",F424*E424,0)</x:f>
        <x:v>0</x:v>
      </x:c>
      <x:c r="I424" s="68" t="n">
        <x:f>IF(AND(B424="Активна",G424&lt;&gt;"Програш"),F424*E424,0)</x:f>
        <x:v>0</x:v>
      </x:c>
      <x:c r="J424" s="68" t="n">
        <x:f>IF(AND(B424="Активна",G424="Виграш"),F424*E424,0)</x:f>
        <x:v>0</x:v>
      </x:c>
    </x:row>
    <x:row r="425">
      <x:c r="A425" t="n">
        <x:v>424</x:v>
      </x:c>
      <x:c r="B425" t="str">
        <x:f>IF(AND(C425='Калькулятор'!$B$6,'Калькулятор'!$D$16="Так",'Калькулятор'!$D$18="Так",'Калькулятор'!$D$20="Так",'Калькулятор'!$D$21="Так"),"Активна","")</x:f>
      </x:c>
      <x:c r="C425" t="n">
        <x:v>4</x:v>
      </x:c>
      <x:c r="D425" t="str">
        <x:v>4+6+8+9</x:v>
      </x:c>
      <x:c r="E425" s="66" t="str">
        <x:f>IF(B425="Активна",'Калькулятор'!$C$16*'Калькулятор'!$C$18*'Калькулятор'!$C$20*'Калькулятор'!$C$21,"")</x:f>
      </x:c>
      <x:c r="F425" s="68" t="n">
        <x:f>IF(B425="Активна",'Калькулятор'!$B$9,0)</x:f>
        <x:v>0</x:v>
      </x:c>
      <x:c r="G425" t="str">
        <x:f>IF(B425&lt;&gt;"Активна","",IF(AND('Калькулятор'!$E$16="Виграш",'Калькулятор'!$E$18="Виграш",'Калькулятор'!$E$20="Виграш",'Калькулятор'!$E$21="Виграш"),"Виграш",IF(AND('Калькулятор'!$E$16&lt;&gt;"Програш",'Калькулятор'!$E$18&lt;&gt;"Програш",'Калькулятор'!$E$20&lt;&gt;"Програш",'Калькулятор'!$E$21&lt;&gt;"Програш"),"Очікується","Програш")))</x:f>
      </x:c>
      <x:c r="H425" s="68" t="n">
        <x:f>IF(B425="Активна",F425*E425,0)</x:f>
        <x:v>0</x:v>
      </x:c>
      <x:c r="I425" s="68" t="n">
        <x:f>IF(AND(B425="Активна",G425&lt;&gt;"Програш"),F425*E425,0)</x:f>
        <x:v>0</x:v>
      </x:c>
      <x:c r="J425" s="68" t="n">
        <x:f>IF(AND(B425="Активна",G425="Виграш"),F425*E425,0)</x:f>
        <x:v>0</x:v>
      </x:c>
    </x:row>
    <x:row r="426">
      <x:c r="A426" t="n">
        <x:v>425</x:v>
      </x:c>
      <x:c r="B426" t="str">
        <x:f>IF(AND(C426='Калькулятор'!$B$6,'Калькулятор'!$D$13="Так",'Калькулятор'!$D$16="Так",'Калькулятор'!$D$18="Так",'Калькулятор'!$D$20="Так",'Калькулятор'!$D$21="Так"),"Активна","")</x:f>
      </x:c>
      <x:c r="C426" t="n">
        <x:v>5</x:v>
      </x:c>
      <x:c r="D426" t="str">
        <x:v>1+4+6+8+9</x:v>
      </x:c>
      <x:c r="E426" s="66" t="str">
        <x:f>IF(B426="Активна",'Калькулятор'!$C$13*'Калькулятор'!$C$16*'Калькулятор'!$C$18*'Калькулятор'!$C$20*'Калькулятор'!$C$21,"")</x:f>
      </x:c>
      <x:c r="F426" s="68" t="n">
        <x:f>IF(B426="Активна",'Калькулятор'!$B$9,0)</x:f>
        <x:v>0</x:v>
      </x:c>
      <x:c r="G426" t="str">
        <x:f>IF(B426&lt;&gt;"Активна","",IF(AND('Калькулятор'!$E$13="Виграш",'Калькулятор'!$E$16="Виграш",'Калькулятор'!$E$18="Виграш",'Калькулятор'!$E$20="Виграш",'Калькулятор'!$E$21="Виграш"),"Виграш",IF(AND('Калькулятор'!$E$13&lt;&gt;"Програш",'Калькулятор'!$E$16&lt;&gt;"Програш",'Калькулятор'!$E$18&lt;&gt;"Програш",'Калькулятор'!$E$20&lt;&gt;"Програш",'Калькулятор'!$E$21&lt;&gt;"Програш"),"Очікується","Програш")))</x:f>
      </x:c>
      <x:c r="H426" s="68" t="n">
        <x:f>IF(B426="Активна",F426*E426,0)</x:f>
        <x:v>0</x:v>
      </x:c>
      <x:c r="I426" s="68" t="n">
        <x:f>IF(AND(B426="Активна",G426&lt;&gt;"Програш"),F426*E426,0)</x:f>
        <x:v>0</x:v>
      </x:c>
      <x:c r="J426" s="68" t="n">
        <x:f>IF(AND(B426="Активна",G426="Виграш"),F426*E426,0)</x:f>
        <x:v>0</x:v>
      </x:c>
    </x:row>
    <x:row r="427">
      <x:c r="A427" t="n">
        <x:v>426</x:v>
      </x:c>
      <x:c r="B427" t="str">
        <x:f>IF(AND(C427='Калькулятор'!$B$6,'Калькулятор'!$D$14="Так",'Калькулятор'!$D$16="Так",'Калькулятор'!$D$18="Так",'Калькулятор'!$D$20="Так",'Калькулятор'!$D$21="Так"),"Активна","")</x:f>
      </x:c>
      <x:c r="C427" t="n">
        <x:v>5</x:v>
      </x:c>
      <x:c r="D427" t="str">
        <x:v>2+4+6+8+9</x:v>
      </x:c>
      <x:c r="E427" s="66" t="str">
        <x:f>IF(B427="Активна",'Калькулятор'!$C$14*'Калькулятор'!$C$16*'Калькулятор'!$C$18*'Калькулятор'!$C$20*'Калькулятор'!$C$21,"")</x:f>
      </x:c>
      <x:c r="F427" s="68" t="n">
        <x:f>IF(B427="Активна",'Калькулятор'!$B$9,0)</x:f>
        <x:v>0</x:v>
      </x:c>
      <x:c r="G427" t="str">
        <x:f>IF(B427&lt;&gt;"Активна","",IF(AND('Калькулятор'!$E$14="Виграш",'Калькулятор'!$E$16="Виграш",'Калькулятор'!$E$18="Виграш",'Калькулятор'!$E$20="Виграш",'Калькулятор'!$E$21="Виграш"),"Виграш",IF(AND('Калькулятор'!$E$14&lt;&gt;"Програш",'Калькулятор'!$E$16&lt;&gt;"Програш",'Калькулятор'!$E$18&lt;&gt;"Програш",'Калькулятор'!$E$20&lt;&gt;"Програш",'Калькулятор'!$E$21&lt;&gt;"Програш"),"Очікується","Програш")))</x:f>
      </x:c>
      <x:c r="H427" s="68" t="n">
        <x:f>IF(B427="Активна",F427*E427,0)</x:f>
        <x:v>0</x:v>
      </x:c>
      <x:c r="I427" s="68" t="n">
        <x:f>IF(AND(B427="Активна",G427&lt;&gt;"Програш"),F427*E427,0)</x:f>
        <x:v>0</x:v>
      </x:c>
      <x:c r="J427" s="68" t="n">
        <x:f>IF(AND(B427="Активна",G427="Виграш"),F427*E427,0)</x:f>
        <x:v>0</x:v>
      </x:c>
    </x:row>
    <x:row r="428">
      <x:c r="A428" t="n">
        <x:v>427</x:v>
      </x:c>
      <x:c r="B428" t="str">
        <x:f>IF(AND(C428='Калькулятор'!$B$6,'Калькулятор'!$D$13="Так",'Калькулятор'!$D$14="Так",'Калькулятор'!$D$16="Так",'Калькулятор'!$D$18="Так",'Калькулятор'!$D$20="Так",'Калькулятор'!$D$21="Так"),"Активна","")</x:f>
      </x:c>
      <x:c r="C428" t="n">
        <x:v>6</x:v>
      </x:c>
      <x:c r="D428" t="str">
        <x:v>1+2+4+6+8+9</x:v>
      </x:c>
      <x:c r="E428" s="66" t="str">
        <x:f>IF(B428="Активна",'Калькулятор'!$C$13*'Калькулятор'!$C$14*'Калькулятор'!$C$16*'Калькулятор'!$C$18*'Калькулятор'!$C$20*'Калькулятор'!$C$21,"")</x:f>
      </x:c>
      <x:c r="F428" s="68" t="n">
        <x:f>IF(B428="Активна",'Калькулятор'!$B$9,0)</x:f>
        <x:v>0</x:v>
      </x:c>
      <x:c r="G428" t="str">
        <x:f>IF(B428&lt;&gt;"Активна","",IF(AND('Калькулятор'!$E$13="Виграш",'Калькулятор'!$E$14="Виграш",'Калькулятор'!$E$16="Виграш",'Калькулятор'!$E$18="Виграш",'Калькулятор'!$E$20="Виграш",'Калькулятор'!$E$21="Виграш"),"Виграш",IF(AND('Калькулятор'!$E$13&lt;&gt;"Програш",'Калькулятор'!$E$14&lt;&gt;"Програш",'Калькулятор'!$E$16&lt;&gt;"Програш",'Калькулятор'!$E$18&lt;&gt;"Програш",'Калькулятор'!$E$20&lt;&gt;"Програш",'Калькулятор'!$E$21&lt;&gt;"Програш"),"Очікується","Програш")))</x:f>
      </x:c>
      <x:c r="H428" s="68" t="n">
        <x:f>IF(B428="Активна",F428*E428,0)</x:f>
        <x:v>0</x:v>
      </x:c>
      <x:c r="I428" s="68" t="n">
        <x:f>IF(AND(B428="Активна",G428&lt;&gt;"Програш"),F428*E428,0)</x:f>
        <x:v>0</x:v>
      </x:c>
      <x:c r="J428" s="68" t="n">
        <x:f>IF(AND(B428="Активна",G428="Виграш"),F428*E428,0)</x:f>
        <x:v>0</x:v>
      </x:c>
    </x:row>
    <x:row r="429">
      <x:c r="A429" t="n">
        <x:v>428</x:v>
      </x:c>
      <x:c r="B429" t="str">
        <x:f>IF(AND(C429='Калькулятор'!$B$6,'Калькулятор'!$D$15="Так",'Калькулятор'!$D$16="Так",'Калькулятор'!$D$18="Так",'Калькулятор'!$D$20="Так",'Калькулятор'!$D$21="Так"),"Активна","")</x:f>
      </x:c>
      <x:c r="C429" t="n">
        <x:v>5</x:v>
      </x:c>
      <x:c r="D429" t="str">
        <x:v>3+4+6+8+9</x:v>
      </x:c>
      <x:c r="E429" s="66" t="str">
        <x:f>IF(B429="Активна",'Калькулятор'!$C$15*'Калькулятор'!$C$16*'Калькулятор'!$C$18*'Калькулятор'!$C$20*'Калькулятор'!$C$21,"")</x:f>
      </x:c>
      <x:c r="F429" s="68" t="n">
        <x:f>IF(B429="Активна",'Калькулятор'!$B$9,0)</x:f>
        <x:v>0</x:v>
      </x:c>
      <x:c r="G429" t="str">
        <x:f>IF(B429&lt;&gt;"Активна","",IF(AND('Калькулятор'!$E$15="Виграш",'Калькулятор'!$E$16="Виграш",'Калькулятор'!$E$18="Виграш",'Калькулятор'!$E$20="Виграш",'Калькулятор'!$E$21="Виграш"),"Виграш",IF(AND('Калькулятор'!$E$15&lt;&gt;"Програш",'Калькулятор'!$E$16&lt;&gt;"Програш",'Калькулятор'!$E$18&lt;&gt;"Програш",'Калькулятор'!$E$20&lt;&gt;"Програш",'Калькулятор'!$E$21&lt;&gt;"Програш"),"Очікується","Програш")))</x:f>
      </x:c>
      <x:c r="H429" s="68" t="n">
        <x:f>IF(B429="Активна",F429*E429,0)</x:f>
        <x:v>0</x:v>
      </x:c>
      <x:c r="I429" s="68" t="n">
        <x:f>IF(AND(B429="Активна",G429&lt;&gt;"Програш"),F429*E429,0)</x:f>
        <x:v>0</x:v>
      </x:c>
      <x:c r="J429" s="68" t="n">
        <x:f>IF(AND(B429="Активна",G429="Виграш"),F429*E429,0)</x:f>
        <x:v>0</x:v>
      </x:c>
    </x:row>
    <x:row r="430">
      <x:c r="A430" t="n">
        <x:v>429</x:v>
      </x:c>
      <x:c r="B430" t="str">
        <x:f>IF(AND(C430='Калькулятор'!$B$6,'Калькулятор'!$D$13="Так",'Калькулятор'!$D$15="Так",'Калькулятор'!$D$16="Так",'Калькулятор'!$D$18="Так",'Калькулятор'!$D$20="Так",'Калькулятор'!$D$21="Так"),"Активна","")</x:f>
      </x:c>
      <x:c r="C430" t="n">
        <x:v>6</x:v>
      </x:c>
      <x:c r="D430" t="str">
        <x:v>1+3+4+6+8+9</x:v>
      </x:c>
      <x:c r="E430" s="66" t="str">
        <x:f>IF(B430="Активна",'Калькулятор'!$C$13*'Калькулятор'!$C$15*'Калькулятор'!$C$16*'Калькулятор'!$C$18*'Калькулятор'!$C$20*'Калькулятор'!$C$21,"")</x:f>
      </x:c>
      <x:c r="F430" s="68" t="n">
        <x:f>IF(B430="Активна",'Калькулятор'!$B$9,0)</x:f>
        <x:v>0</x:v>
      </x:c>
      <x:c r="G430" t="str">
        <x:f>IF(B430&lt;&gt;"Активна","",IF(AND('Калькулятор'!$E$13="Виграш",'Калькулятор'!$E$15="Виграш",'Калькулятор'!$E$16="Виграш",'Калькулятор'!$E$18="Виграш",'Калькулятор'!$E$20="Виграш",'Калькулятор'!$E$21="Виграш"),"Виграш",IF(AND('Калькулятор'!$E$13&lt;&gt;"Програш",'Калькулятор'!$E$15&lt;&gt;"Програш",'Калькулятор'!$E$16&lt;&gt;"Програш",'Калькулятор'!$E$18&lt;&gt;"Програш",'Калькулятор'!$E$20&lt;&gt;"Програш",'Калькулятор'!$E$21&lt;&gt;"Програш"),"Очікується","Програш")))</x:f>
      </x:c>
      <x:c r="H430" s="68" t="n">
        <x:f>IF(B430="Активна",F430*E430,0)</x:f>
        <x:v>0</x:v>
      </x:c>
      <x:c r="I430" s="68" t="n">
        <x:f>IF(AND(B430="Активна",G430&lt;&gt;"Програш"),F430*E430,0)</x:f>
        <x:v>0</x:v>
      </x:c>
      <x:c r="J430" s="68" t="n">
        <x:f>IF(AND(B430="Активна",G430="Виграш"),F430*E430,0)</x:f>
        <x:v>0</x:v>
      </x:c>
    </x:row>
    <x:row r="431">
      <x:c r="A431" t="n">
        <x:v>430</x:v>
      </x:c>
      <x:c r="B431" t="str">
        <x:f>IF(AND(C431='Калькулятор'!$B$6,'Калькулятор'!$D$14="Так",'Калькулятор'!$D$15="Так",'Калькулятор'!$D$16="Так",'Калькулятор'!$D$18="Так",'Калькулятор'!$D$20="Так",'Калькулятор'!$D$21="Так"),"Активна","")</x:f>
      </x:c>
      <x:c r="C431" t="n">
        <x:v>6</x:v>
      </x:c>
      <x:c r="D431" t="str">
        <x:v>2+3+4+6+8+9</x:v>
      </x:c>
      <x:c r="E431" s="66" t="str">
        <x:f>IF(B431="Активна",'Калькулятор'!$C$14*'Калькулятор'!$C$15*'Калькулятор'!$C$16*'Калькулятор'!$C$18*'Калькулятор'!$C$20*'Калькулятор'!$C$21,"")</x:f>
      </x:c>
      <x:c r="F431" s="68" t="n">
        <x:f>IF(B431="Активна",'Калькулятор'!$B$9,0)</x:f>
        <x:v>0</x:v>
      </x:c>
      <x:c r="G431" t="str">
        <x:f>IF(B431&lt;&gt;"Активна","",IF(AND('Калькулятор'!$E$14="Виграш",'Калькулятор'!$E$15="Виграш",'Калькулятор'!$E$16="Виграш",'Калькулятор'!$E$18="Виграш",'Калькулятор'!$E$20="Виграш",'Калькулятор'!$E$21="Виграш"),"Виграш",IF(AND('Калькулятор'!$E$14&lt;&gt;"Програш",'Калькулятор'!$E$15&lt;&gt;"Програш",'Калькулятор'!$E$16&lt;&gt;"Програш",'Калькулятор'!$E$18&lt;&gt;"Програш",'Калькулятор'!$E$20&lt;&gt;"Програш",'Калькулятор'!$E$21&lt;&gt;"Програш"),"Очікується","Програш")))</x:f>
      </x:c>
      <x:c r="H431" s="68" t="n">
        <x:f>IF(B431="Активна",F431*E431,0)</x:f>
        <x:v>0</x:v>
      </x:c>
      <x:c r="I431" s="68" t="n">
        <x:f>IF(AND(B431="Активна",G431&lt;&gt;"Програш"),F431*E431,0)</x:f>
        <x:v>0</x:v>
      </x:c>
      <x:c r="J431" s="68" t="n">
        <x:f>IF(AND(B431="Активна",G431="Виграш"),F431*E431,0)</x:f>
        <x:v>0</x:v>
      </x:c>
    </x:row>
    <x:row r="432">
      <x:c r="A432" t="n">
        <x:v>431</x:v>
      </x:c>
      <x:c r="B432" t="str">
        <x:f>IF(AND(C432='Калькулятор'!$B$6,'Калькулятор'!$D$13="Так",'Калькулятор'!$D$14="Так",'Калькулятор'!$D$15="Так",'Калькулятор'!$D$16="Так",'Калькулятор'!$D$18="Так",'Калькулятор'!$D$20="Так",'Калькулятор'!$D$21="Так"),"Активна","")</x:f>
      </x:c>
      <x:c r="C432" t="n">
        <x:v>7</x:v>
      </x:c>
      <x:c r="D432" t="str">
        <x:v>1+2+3+4+6+8+9</x:v>
      </x:c>
      <x:c r="E432" s="66" t="str">
        <x:f>IF(B432="Активна",'Калькулятор'!$C$13*'Калькулятор'!$C$14*'Калькулятор'!$C$15*'Калькулятор'!$C$16*'Калькулятор'!$C$18*'Калькулятор'!$C$20*'Калькулятор'!$C$21,"")</x:f>
      </x:c>
      <x:c r="F432" s="68" t="n">
        <x:f>IF(B432="Активна",'Калькулятор'!$B$9,0)</x:f>
        <x:v>0</x:v>
      </x:c>
      <x:c r="G432" t="str">
        <x:f>IF(B432&lt;&gt;"Активна","",IF(AND('Калькулятор'!$E$13="Виграш",'Калькулятор'!$E$14="Виграш",'Калькулятор'!$E$15="Виграш",'Калькулятор'!$E$16="Виграш",'Калькулятор'!$E$18="Виграш",'Калькулятор'!$E$20="Виграш",'Калькулятор'!$E$21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$18&lt;&gt;"Програш",'Калькулятор'!$E$20&lt;&gt;"Програш",'Калькулятор'!$E$21&lt;&gt;"Програш"),"Очікується","Програш")))</x:f>
      </x:c>
      <x:c r="H432" s="68" t="n">
        <x:f>IF(B432="Активна",F432*E432,0)</x:f>
        <x:v>0</x:v>
      </x:c>
      <x:c r="I432" s="68" t="n">
        <x:f>IF(AND(B432="Активна",G432&lt;&gt;"Програш"),F432*E432,0)</x:f>
        <x:v>0</x:v>
      </x:c>
      <x:c r="J432" s="68" t="n">
        <x:f>IF(AND(B432="Активна",G432="Виграш"),F432*E432,0)</x:f>
        <x:v>0</x:v>
      </x:c>
    </x:row>
    <x:row r="433">
      <x:c r="A433" t="n">
        <x:v>432</x:v>
      </x:c>
      <x:c r="B433" t="str">
        <x:f>IF(AND(C433='Калькулятор'!$B$6,'Калькулятор'!$D$17="Так",'Калькулятор'!$D$18="Так",'Калькулятор'!$D$20="Так",'Калькулятор'!$D$21="Так"),"Активна","")</x:f>
      </x:c>
      <x:c r="C433" t="n">
        <x:v>4</x:v>
      </x:c>
      <x:c r="D433" t="str">
        <x:v>5+6+8+9</x:v>
      </x:c>
      <x:c r="E433" s="66" t="str">
        <x:f>IF(B433="Активна",'Калькулятор'!$C$17*'Калькулятор'!$C$18*'Калькулятор'!$C$20*'Калькулятор'!$C$21,"")</x:f>
      </x:c>
      <x:c r="F433" s="68" t="n">
        <x:f>IF(B433="Активна",'Калькулятор'!$B$9,0)</x:f>
        <x:v>0</x:v>
      </x:c>
      <x:c r="G433" t="str">
        <x:f>IF(B433&lt;&gt;"Активна","",IF(AND('Калькулятор'!$E$17="Виграш",'Калькулятор'!$E$18="Виграш",'Калькулятор'!$E$20="Виграш",'Калькулятор'!$E$21="Виграш"),"Виграш",IF(AND('Калькулятор'!$E$17&lt;&gt;"Програш",'Калькулятор'!$E$18&lt;&gt;"Програш",'Калькулятор'!$E$20&lt;&gt;"Програш",'Калькулятор'!$E$21&lt;&gt;"Програш"),"Очікується","Програш")))</x:f>
      </x:c>
      <x:c r="H433" s="68" t="n">
        <x:f>IF(B433="Активна",F433*E433,0)</x:f>
        <x:v>0</x:v>
      </x:c>
      <x:c r="I433" s="68" t="n">
        <x:f>IF(AND(B433="Активна",G433&lt;&gt;"Програш"),F433*E433,0)</x:f>
        <x:v>0</x:v>
      </x:c>
      <x:c r="J433" s="68" t="n">
        <x:f>IF(AND(B433="Активна",G433="Виграш"),F433*E433,0)</x:f>
        <x:v>0</x:v>
      </x:c>
    </x:row>
    <x:row r="434">
      <x:c r="A434" t="n">
        <x:v>433</x:v>
      </x:c>
      <x:c r="B434" t="str">
        <x:f>IF(AND(C434='Калькулятор'!$B$6,'Калькулятор'!$D$13="Так",'Калькулятор'!$D$17="Так",'Калькулятор'!$D$18="Так",'Калькулятор'!$D$20="Так",'Калькулятор'!$D$21="Так"),"Активна","")</x:f>
      </x:c>
      <x:c r="C434" t="n">
        <x:v>5</x:v>
      </x:c>
      <x:c r="D434" t="str">
        <x:v>1+5+6+8+9</x:v>
      </x:c>
      <x:c r="E434" s="66" t="str">
        <x:f>IF(B434="Активна",'Калькулятор'!$C$13*'Калькулятор'!$C$17*'Калькулятор'!$C$18*'Калькулятор'!$C$20*'Калькулятор'!$C$21,"")</x:f>
      </x:c>
      <x:c r="F434" s="68" t="n">
        <x:f>IF(B434="Активна",'Калькулятор'!$B$9,0)</x:f>
        <x:v>0</x:v>
      </x:c>
      <x:c r="G434" t="str">
        <x:f>IF(B434&lt;&gt;"Активна","",IF(AND('Калькулятор'!$E$13="Виграш",'Калькулятор'!$E$17="Виграш",'Калькулятор'!$E$18="Виграш",'Калькулятор'!$E$20="Виграш",'Калькулятор'!$E$21="Виграш"),"Виграш",IF(AND('Калькулятор'!$E$13&lt;&gt;"Програш",'Калькулятор'!$E$17&lt;&gt;"Програш",'Калькулятор'!$E$18&lt;&gt;"Програш",'Калькулятор'!$E$20&lt;&gt;"Програш",'Калькулятор'!$E$21&lt;&gt;"Програш"),"Очікується","Програш")))</x:f>
      </x:c>
      <x:c r="H434" s="68" t="n">
        <x:f>IF(B434="Активна",F434*E434,0)</x:f>
        <x:v>0</x:v>
      </x:c>
      <x:c r="I434" s="68" t="n">
        <x:f>IF(AND(B434="Активна",G434&lt;&gt;"Програш"),F434*E434,0)</x:f>
        <x:v>0</x:v>
      </x:c>
      <x:c r="J434" s="68" t="n">
        <x:f>IF(AND(B434="Активна",G434="Виграш"),F434*E434,0)</x:f>
        <x:v>0</x:v>
      </x:c>
    </x:row>
    <x:row r="435">
      <x:c r="A435" t="n">
        <x:v>434</x:v>
      </x:c>
      <x:c r="B435" t="str">
        <x:f>IF(AND(C435='Калькулятор'!$B$6,'Калькулятор'!$D$14="Так",'Калькулятор'!$D$17="Так",'Калькулятор'!$D$18="Так",'Калькулятор'!$D$20="Так",'Калькулятор'!$D$21="Так"),"Активна","")</x:f>
      </x:c>
      <x:c r="C435" t="n">
        <x:v>5</x:v>
      </x:c>
      <x:c r="D435" t="str">
        <x:v>2+5+6+8+9</x:v>
      </x:c>
      <x:c r="E435" s="66" t="str">
        <x:f>IF(B435="Активна",'Калькулятор'!$C$14*'Калькулятор'!$C$17*'Калькулятор'!$C$18*'Калькулятор'!$C$20*'Калькулятор'!$C$21,"")</x:f>
      </x:c>
      <x:c r="F435" s="68" t="n">
        <x:f>IF(B435="Активна",'Калькулятор'!$B$9,0)</x:f>
        <x:v>0</x:v>
      </x:c>
      <x:c r="G435" t="str">
        <x:f>IF(B435&lt;&gt;"Активна","",IF(AND('Калькулятор'!$E$14="Виграш",'Калькулятор'!$E$17="Виграш",'Калькулятор'!$E$18="Виграш",'Калькулятор'!$E$20="Виграш",'Калькулятор'!$E$21="Виграш"),"Виграш",IF(AND('Калькулятор'!$E$14&lt;&gt;"Програш",'Калькулятор'!$E$17&lt;&gt;"Програш",'Калькулятор'!$E$18&lt;&gt;"Програш",'Калькулятор'!$E$20&lt;&gt;"Програш",'Калькулятор'!$E$21&lt;&gt;"Програш"),"Очікується","Програш")))</x:f>
      </x:c>
      <x:c r="H435" s="68" t="n">
        <x:f>IF(B435="Активна",F435*E435,0)</x:f>
        <x:v>0</x:v>
      </x:c>
      <x:c r="I435" s="68" t="n">
        <x:f>IF(AND(B435="Активна",G435&lt;&gt;"Програш"),F435*E435,0)</x:f>
        <x:v>0</x:v>
      </x:c>
      <x:c r="J435" s="68" t="n">
        <x:f>IF(AND(B435="Активна",G435="Виграш"),F435*E435,0)</x:f>
        <x:v>0</x:v>
      </x:c>
    </x:row>
    <x:row r="436">
      <x:c r="A436" t="n">
        <x:v>435</x:v>
      </x:c>
      <x:c r="B436" t="str">
        <x:f>IF(AND(C436='Калькулятор'!$B$6,'Калькулятор'!$D$13="Так",'Калькулятор'!$D$14="Так",'Калькулятор'!$D$17="Так",'Калькулятор'!$D$18="Так",'Калькулятор'!$D$20="Так",'Калькулятор'!$D$21="Так"),"Активна","")</x:f>
      </x:c>
      <x:c r="C436" t="n">
        <x:v>6</x:v>
      </x:c>
      <x:c r="D436" t="str">
        <x:v>1+2+5+6+8+9</x:v>
      </x:c>
      <x:c r="E436" s="66" t="str">
        <x:f>IF(B436="Активна",'Калькулятор'!$C$13*'Калькулятор'!$C$14*'Калькулятор'!$C$17*'Калькулятор'!$C$18*'Калькулятор'!$C$20*'Калькулятор'!$C$21,"")</x:f>
      </x:c>
      <x:c r="F436" s="68" t="n">
        <x:f>IF(B436="Активна",'Калькулятор'!$B$9,0)</x:f>
        <x:v>0</x:v>
      </x:c>
      <x:c r="G436" t="str">
        <x:f>IF(B436&lt;&gt;"Активна","",IF(AND('Калькулятор'!$E$13="Виграш",'Калькулятор'!$E$14="Виграш",'Калькулятор'!$E$17="Виграш",'Калькулятор'!$E$18="Виграш",'Калькулятор'!$E$20="Виграш",'Калькулятор'!$E$21="Виграш"),"Виграш",IF(AND('Калькулятор'!$E$13&lt;&gt;"Програш",'Калькулятор'!$E$14&lt;&gt;"Програш",'Калькулятор'!$E$17&lt;&gt;"Програш",'Калькулятор'!$E$18&lt;&gt;"Програш",'Калькулятор'!$E$20&lt;&gt;"Програш",'Калькулятор'!$E$21&lt;&gt;"Програш"),"Очікується","Програш")))</x:f>
      </x:c>
      <x:c r="H436" s="68" t="n">
        <x:f>IF(B436="Активна",F436*E436,0)</x:f>
        <x:v>0</x:v>
      </x:c>
      <x:c r="I436" s="68" t="n">
        <x:f>IF(AND(B436="Активна",G436&lt;&gt;"Програш"),F436*E436,0)</x:f>
        <x:v>0</x:v>
      </x:c>
      <x:c r="J436" s="68" t="n">
        <x:f>IF(AND(B436="Активна",G436="Виграш"),F436*E436,0)</x:f>
        <x:v>0</x:v>
      </x:c>
    </x:row>
    <x:row r="437">
      <x:c r="A437" t="n">
        <x:v>436</x:v>
      </x:c>
      <x:c r="B437" t="str">
        <x:f>IF(AND(C437='Калькулятор'!$B$6,'Калькулятор'!$D$15="Так",'Калькулятор'!$D$17="Так",'Калькулятор'!$D$18="Так",'Калькулятор'!$D$20="Так",'Калькулятор'!$D$21="Так"),"Активна","")</x:f>
      </x:c>
      <x:c r="C437" t="n">
        <x:v>5</x:v>
      </x:c>
      <x:c r="D437" t="str">
        <x:v>3+5+6+8+9</x:v>
      </x:c>
      <x:c r="E437" s="66" t="str">
        <x:f>IF(B437="Активна",'Калькулятор'!$C$15*'Калькулятор'!$C$17*'Калькулятор'!$C$18*'Калькулятор'!$C$20*'Калькулятор'!$C$21,"")</x:f>
      </x:c>
      <x:c r="F437" s="68" t="n">
        <x:f>IF(B437="Активна",'Калькулятор'!$B$9,0)</x:f>
        <x:v>0</x:v>
      </x:c>
      <x:c r="G437" t="str">
        <x:f>IF(B437&lt;&gt;"Активна","",IF(AND('Калькулятор'!$E$15="Виграш",'Калькулятор'!$E$17="Виграш",'Калькулятор'!$E$18="Виграш",'Калькулятор'!$E$20="Виграш",'Калькулятор'!$E$21="Виграш"),"Виграш",IF(AND('Калькулятор'!$E$15&lt;&gt;"Програш",'Калькулятор'!$E$17&lt;&gt;"Програш",'Калькулятор'!$E$18&lt;&gt;"Програш",'Калькулятор'!$E$20&lt;&gt;"Програш",'Калькулятор'!$E$21&lt;&gt;"Програш"),"Очікується","Програш")))</x:f>
      </x:c>
      <x:c r="H437" s="68" t="n">
        <x:f>IF(B437="Активна",F437*E437,0)</x:f>
        <x:v>0</x:v>
      </x:c>
      <x:c r="I437" s="68" t="n">
        <x:f>IF(AND(B437="Активна",G437&lt;&gt;"Програш"),F437*E437,0)</x:f>
        <x:v>0</x:v>
      </x:c>
      <x:c r="J437" s="68" t="n">
        <x:f>IF(AND(B437="Активна",G437="Виграш"),F437*E437,0)</x:f>
        <x:v>0</x:v>
      </x:c>
    </x:row>
    <x:row r="438">
      <x:c r="A438" t="n">
        <x:v>437</x:v>
      </x:c>
      <x:c r="B438" t="str">
        <x:f>IF(AND(C438='Калькулятор'!$B$6,'Калькулятор'!$D$13="Так",'Калькулятор'!$D$15="Так",'Калькулятор'!$D$17="Так",'Калькулятор'!$D$18="Так",'Калькулятор'!$D$20="Так",'Калькулятор'!$D$21="Так"),"Активна","")</x:f>
      </x:c>
      <x:c r="C438" t="n">
        <x:v>6</x:v>
      </x:c>
      <x:c r="D438" t="str">
        <x:v>1+3+5+6+8+9</x:v>
      </x:c>
      <x:c r="E438" s="66" t="str">
        <x:f>IF(B438="Активна",'Калькулятор'!$C$13*'Калькулятор'!$C$15*'Калькулятор'!$C$17*'Калькулятор'!$C$18*'Калькулятор'!$C$20*'Калькулятор'!$C$21,"")</x:f>
      </x:c>
      <x:c r="F438" s="68" t="n">
        <x:f>IF(B438="Активна",'Калькулятор'!$B$9,0)</x:f>
        <x:v>0</x:v>
      </x:c>
      <x:c r="G438" t="str">
        <x:f>IF(B438&lt;&gt;"Активна","",IF(AND('Калькулятор'!$E$13="Виграш",'Калькулятор'!$E$15="Виграш",'Калькулятор'!$E$17="Виграш",'Калькулятор'!$E$18="Виграш",'Калькулятор'!$E$20="Виграш",'Калькулятор'!$E$21="Виграш"),"Виграш",IF(AND('Калькулятор'!$E$13&lt;&gt;"Програш",'Калькулятор'!$E$15&lt;&gt;"Програш",'Калькулятор'!$E$17&lt;&gt;"Програш",'Калькулятор'!$E$18&lt;&gt;"Програш",'Калькулятор'!$E$20&lt;&gt;"Програш",'Калькулятор'!$E$21&lt;&gt;"Програш"),"Очікується","Програш")))</x:f>
      </x:c>
      <x:c r="H438" s="68" t="n">
        <x:f>IF(B438="Активна",F438*E438,0)</x:f>
        <x:v>0</x:v>
      </x:c>
      <x:c r="I438" s="68" t="n">
        <x:f>IF(AND(B438="Активна",G438&lt;&gt;"Програш"),F438*E438,0)</x:f>
        <x:v>0</x:v>
      </x:c>
      <x:c r="J438" s="68" t="n">
        <x:f>IF(AND(B438="Активна",G438="Виграш"),F438*E438,0)</x:f>
        <x:v>0</x:v>
      </x:c>
    </x:row>
    <x:row r="439">
      <x:c r="A439" t="n">
        <x:v>438</x:v>
      </x:c>
      <x:c r="B439" t="str">
        <x:f>IF(AND(C439='Калькулятор'!$B$6,'Калькулятор'!$D$14="Так",'Калькулятор'!$D$15="Так",'Калькулятор'!$D$17="Так",'Калькулятор'!$D$18="Так",'Калькулятор'!$D$20="Так",'Калькулятор'!$D$21="Так"),"Активна","")</x:f>
      </x:c>
      <x:c r="C439" t="n">
        <x:v>6</x:v>
      </x:c>
      <x:c r="D439" t="str">
        <x:v>2+3+5+6+8+9</x:v>
      </x:c>
      <x:c r="E439" s="66" t="str">
        <x:f>IF(B439="Активна",'Калькулятор'!$C$14*'Калькулятор'!$C$15*'Калькулятор'!$C$17*'Калькулятор'!$C$18*'Калькулятор'!$C$20*'Калькулятор'!$C$21,"")</x:f>
      </x:c>
      <x:c r="F439" s="68" t="n">
        <x:f>IF(B439="Активна",'Калькулятор'!$B$9,0)</x:f>
        <x:v>0</x:v>
      </x:c>
      <x:c r="G439" t="str">
        <x:f>IF(B439&lt;&gt;"Активна","",IF(AND('Калькулятор'!$E$14="Виграш",'Калькулятор'!$E$15="Виграш",'Калькулятор'!$E$17="Виграш",'Калькулятор'!$E$18="Виграш",'Калькулятор'!$E$20="Виграш",'Калькулятор'!$E$21="Виграш"),"Виграш",IF(AND('Калькулятор'!$E$14&lt;&gt;"Програш",'Калькулятор'!$E$15&lt;&gt;"Програш",'Калькулятор'!$E$17&lt;&gt;"Програш",'Калькулятор'!$E$18&lt;&gt;"Програш",'Калькулятор'!$E$20&lt;&gt;"Програш",'Калькулятор'!$E$21&lt;&gt;"Програш"),"Очікується","Програш")))</x:f>
      </x:c>
      <x:c r="H439" s="68" t="n">
        <x:f>IF(B439="Активна",F439*E439,0)</x:f>
        <x:v>0</x:v>
      </x:c>
      <x:c r="I439" s="68" t="n">
        <x:f>IF(AND(B439="Активна",G439&lt;&gt;"Програш"),F439*E439,0)</x:f>
        <x:v>0</x:v>
      </x:c>
      <x:c r="J439" s="68" t="n">
        <x:f>IF(AND(B439="Активна",G439="Виграш"),F439*E439,0)</x:f>
        <x:v>0</x:v>
      </x:c>
    </x:row>
    <x:row r="440">
      <x:c r="A440" t="n">
        <x:v>439</x:v>
      </x:c>
      <x:c r="B440" t="str">
        <x:f>IF(AND(C440='Калькулятор'!$B$6,'Калькулятор'!$D$13="Так",'Калькулятор'!$D$14="Так",'Калькулятор'!$D$15="Так",'Калькулятор'!$D$17="Так",'Калькулятор'!$D$18="Так",'Калькулятор'!$D$20="Так",'Калькулятор'!$D$21="Так"),"Активна","")</x:f>
      </x:c>
      <x:c r="C440" t="n">
        <x:v>7</x:v>
      </x:c>
      <x:c r="D440" t="str">
        <x:v>1+2+3+5+6+8+9</x:v>
      </x:c>
      <x:c r="E440" s="66" t="str">
        <x:f>IF(B440="Активна",'Калькулятор'!$C$13*'Калькулятор'!$C$14*'Калькулятор'!$C$15*'Калькулятор'!$C$17*'Калькулятор'!$C$18*'Калькулятор'!$C$20*'Калькулятор'!$C$21,"")</x:f>
      </x:c>
      <x:c r="F440" s="68" t="n">
        <x:f>IF(B440="Активна",'Калькулятор'!$B$9,0)</x:f>
        <x:v>0</x:v>
      </x:c>
      <x:c r="G440" t="str">
        <x:f>IF(B440&lt;&gt;"Активна","",IF(AND('Калькулятор'!$E$13="Виграш",'Калькулятор'!$E$14="Виграш",'Калькулятор'!$E$15="Виграш",'Калькулятор'!$E$17="Виграш",'Калькулятор'!$E$18="Виграш",'Калькулятор'!$E$20="Виграш",'Калькулятор'!$E$21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$18&lt;&gt;"Програш",'Калькулятор'!$E$20&lt;&gt;"Програш",'Калькулятор'!$E$21&lt;&gt;"Програш"),"Очікується","Програш")))</x:f>
      </x:c>
      <x:c r="H440" s="68" t="n">
        <x:f>IF(B440="Активна",F440*E440,0)</x:f>
        <x:v>0</x:v>
      </x:c>
      <x:c r="I440" s="68" t="n">
        <x:f>IF(AND(B440="Активна",G440&lt;&gt;"Програш"),F440*E440,0)</x:f>
        <x:v>0</x:v>
      </x:c>
      <x:c r="J440" s="68" t="n">
        <x:f>IF(AND(B440="Активна",G440="Виграш"),F440*E440,0)</x:f>
        <x:v>0</x:v>
      </x:c>
    </x:row>
    <x:row r="441">
      <x:c r="A441" t="n">
        <x:v>440</x:v>
      </x:c>
      <x:c r="B441" t="str">
        <x:f>IF(AND(C441='Калькулятор'!$B$6,'Калькулятор'!$D$16="Так",'Калькулятор'!$D$17="Так",'Калькулятор'!$D$18="Так",'Калькулятор'!$D$20="Так",'Калькулятор'!$D$21="Так"),"Активна","")</x:f>
      </x:c>
      <x:c r="C441" t="n">
        <x:v>5</x:v>
      </x:c>
      <x:c r="D441" t="str">
        <x:v>4+5+6+8+9</x:v>
      </x:c>
      <x:c r="E441" s="66" t="str">
        <x:f>IF(B441="Активна",'Калькулятор'!$C$16*'Калькулятор'!$C$17*'Калькулятор'!$C$18*'Калькулятор'!$C$20*'Калькулятор'!$C$21,"")</x:f>
      </x:c>
      <x:c r="F441" s="68" t="n">
        <x:f>IF(B441="Активна",'Калькулятор'!$B$9,0)</x:f>
        <x:v>0</x:v>
      </x:c>
      <x:c r="G441" t="str">
        <x:f>IF(B441&lt;&gt;"Активна","",IF(AND('Калькулятор'!$E$16="Виграш",'Калькулятор'!$E$17="Виграш",'Калькулятор'!$E$18="Виграш",'Калькулятор'!$E$20="Виграш",'Калькулятор'!$E$21="Виграш"),"Виграш",IF(AND('Калькулятор'!$E$16&lt;&gt;"Програш",'Калькулятор'!$E$17&lt;&gt;"Програш",'Калькулятор'!$E$18&lt;&gt;"Програш",'Калькулятор'!$E$20&lt;&gt;"Програш",'Калькулятор'!$E$21&lt;&gt;"Програш"),"Очікується","Програш")))</x:f>
      </x:c>
      <x:c r="H441" s="68" t="n">
        <x:f>IF(B441="Активна",F441*E441,0)</x:f>
        <x:v>0</x:v>
      </x:c>
      <x:c r="I441" s="68" t="n">
        <x:f>IF(AND(B441="Активна",G441&lt;&gt;"Програш"),F441*E441,0)</x:f>
        <x:v>0</x:v>
      </x:c>
      <x:c r="J441" s="68" t="n">
        <x:f>IF(AND(B441="Активна",G441="Виграш"),F441*E441,0)</x:f>
        <x:v>0</x:v>
      </x:c>
    </x:row>
    <x:row r="442">
      <x:c r="A442" t="n">
        <x:v>441</x:v>
      </x:c>
      <x:c r="B442" t="str">
        <x:f>IF(AND(C442='Калькулятор'!$B$6,'Калькулятор'!$D$13="Так",'Калькулятор'!$D$16="Так",'Калькулятор'!$D$17="Так",'Калькулятор'!$D$18="Так",'Калькулятор'!$D$20="Так",'Калькулятор'!$D$21="Так"),"Активна","")</x:f>
      </x:c>
      <x:c r="C442" t="n">
        <x:v>6</x:v>
      </x:c>
      <x:c r="D442" t="str">
        <x:v>1+4+5+6+8+9</x:v>
      </x:c>
      <x:c r="E442" s="66" t="str">
        <x:f>IF(B442="Активна",'Калькулятор'!$C$13*'Калькулятор'!$C$16*'Калькулятор'!$C$17*'Калькулятор'!$C$18*'Калькулятор'!$C$20*'Калькулятор'!$C$21,"")</x:f>
      </x:c>
      <x:c r="F442" s="68" t="n">
        <x:f>IF(B442="Активна",'Калькулятор'!$B$9,0)</x:f>
        <x:v>0</x:v>
      </x:c>
      <x:c r="G442" t="str">
        <x:f>IF(B442&lt;&gt;"Активна","",IF(AND('Калькулятор'!$E$13="Виграш",'Калькулятор'!$E$16="Виграш",'Калькулятор'!$E$17="Виграш",'Калькулятор'!$E$18="Виграш",'Калькулятор'!$E$20="Виграш",'Калькулятор'!$E$21="Виграш"),"Виграш",IF(AND('Калькулятор'!$E$13&lt;&gt;"Програш",'Калькулятор'!$E$16&lt;&gt;"Програш",'Калькулятор'!$E$17&lt;&gt;"Програш",'Калькулятор'!$E$18&lt;&gt;"Програш",'Калькулятор'!$E$20&lt;&gt;"Програш",'Калькулятор'!$E$21&lt;&gt;"Програш"),"Очікується","Програш")))</x:f>
      </x:c>
      <x:c r="H442" s="68" t="n">
        <x:f>IF(B442="Активна",F442*E442,0)</x:f>
        <x:v>0</x:v>
      </x:c>
      <x:c r="I442" s="68" t="n">
        <x:f>IF(AND(B442="Активна",G442&lt;&gt;"Програш"),F442*E442,0)</x:f>
        <x:v>0</x:v>
      </x:c>
      <x:c r="J442" s="68" t="n">
        <x:f>IF(AND(B442="Активна",G442="Виграш"),F442*E442,0)</x:f>
        <x:v>0</x:v>
      </x:c>
    </x:row>
    <x:row r="443">
      <x:c r="A443" t="n">
        <x:v>442</x:v>
      </x:c>
      <x:c r="B443" t="str">
        <x:f>IF(AND(C443='Калькулятор'!$B$6,'Калькулятор'!$D$14="Так",'Калькулятор'!$D$16="Так",'Калькулятор'!$D$17="Так",'Калькулятор'!$D$18="Так",'Калькулятор'!$D$20="Так",'Калькулятор'!$D$21="Так"),"Активна","")</x:f>
      </x:c>
      <x:c r="C443" t="n">
        <x:v>6</x:v>
      </x:c>
      <x:c r="D443" t="str">
        <x:v>2+4+5+6+8+9</x:v>
      </x:c>
      <x:c r="E443" s="66" t="str">
        <x:f>IF(B443="Активна",'Калькулятор'!$C$14*'Калькулятор'!$C$16*'Калькулятор'!$C$17*'Калькулятор'!$C$18*'Калькулятор'!$C$20*'Калькулятор'!$C$21,"")</x:f>
      </x:c>
      <x:c r="F443" s="68" t="n">
        <x:f>IF(B443="Активна",'Калькулятор'!$B$9,0)</x:f>
        <x:v>0</x:v>
      </x:c>
      <x:c r="G443" t="str">
        <x:f>IF(B443&lt;&gt;"Активна","",IF(AND('Калькулятор'!$E$14="Виграш",'Калькулятор'!$E$16="Виграш",'Калькулятор'!$E$17="Виграш",'Калькулятор'!$E$18="Виграш",'Калькулятор'!$E$20="Виграш",'Калькулятор'!$E$21="Виграш"),"Виграш",IF(AND('Калькулятор'!$E$14&lt;&gt;"Програш",'Калькулятор'!$E$16&lt;&gt;"Програш",'Калькулятор'!$E$17&lt;&gt;"Програш",'Калькулятор'!$E$18&lt;&gt;"Програш",'Калькулятор'!$E$20&lt;&gt;"Програш",'Калькулятор'!$E$21&lt;&gt;"Програш"),"Очікується","Програш")))</x:f>
      </x:c>
      <x:c r="H443" s="68" t="n">
        <x:f>IF(B443="Активна",F443*E443,0)</x:f>
        <x:v>0</x:v>
      </x:c>
      <x:c r="I443" s="68" t="n">
        <x:f>IF(AND(B443="Активна",G443&lt;&gt;"Програш"),F443*E443,0)</x:f>
        <x:v>0</x:v>
      </x:c>
      <x:c r="J443" s="68" t="n">
        <x:f>IF(AND(B443="Активна",G443="Виграш"),F443*E443,0)</x:f>
        <x:v>0</x:v>
      </x:c>
    </x:row>
    <x:row r="444">
      <x:c r="A444" t="n">
        <x:v>443</x:v>
      </x:c>
      <x:c r="B444" t="str">
        <x:f>IF(AND(C444='Калькулятор'!$B$6,'Калькулятор'!$D$13="Так",'Калькулятор'!$D$14="Так",'Калькулятор'!$D$16="Так",'Калькулятор'!$D$17="Так",'Калькулятор'!$D$18="Так",'Калькулятор'!$D$20="Так",'Калькулятор'!$D$21="Так"),"Активна","")</x:f>
      </x:c>
      <x:c r="C444" t="n">
        <x:v>7</x:v>
      </x:c>
      <x:c r="D444" t="str">
        <x:v>1+2+4+5+6+8+9</x:v>
      </x:c>
      <x:c r="E444" s="66" t="str">
        <x:f>IF(B444="Активна",'Калькулятор'!$C$13*'Калькулятор'!$C$14*'Калькулятор'!$C$16*'Калькулятор'!$C$17*'Калькулятор'!$C$18*'Калькулятор'!$C$20*'Калькулятор'!$C$21,"")</x:f>
      </x:c>
      <x:c r="F444" s="68" t="n">
        <x:f>IF(B444="Активна",'Калькулятор'!$B$9,0)</x:f>
        <x:v>0</x:v>
      </x:c>
      <x:c r="G444" t="str">
        <x:f>IF(B444&lt;&gt;"Активна","",IF(AND('Калькулятор'!$E$13="Виграш",'Калькулятор'!$E$14="Виграш",'Калькулятор'!$E$16="Виграш",'Калькулятор'!$E$17="Виграш",'Калькулятор'!$E$18="Виграш",'Калькулятор'!$E$20="Виграш",'Калькулятор'!$E$21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$18&lt;&gt;"Програш",'Калькулятор'!$E$20&lt;&gt;"Програш",'Калькулятор'!$E$21&lt;&gt;"Програш"),"Очікується","Програш")))</x:f>
      </x:c>
      <x:c r="H444" s="68" t="n">
        <x:f>IF(B444="Активна",F444*E444,0)</x:f>
        <x:v>0</x:v>
      </x:c>
      <x:c r="I444" s="68" t="n">
        <x:f>IF(AND(B444="Активна",G444&lt;&gt;"Програш"),F444*E444,0)</x:f>
        <x:v>0</x:v>
      </x:c>
      <x:c r="J444" s="68" t="n">
        <x:f>IF(AND(B444="Активна",G444="Виграш"),F444*E444,0)</x:f>
        <x:v>0</x:v>
      </x:c>
    </x:row>
    <x:row r="445">
      <x:c r="A445" t="n">
        <x:v>444</x:v>
      </x:c>
      <x:c r="B445" t="str">
        <x:f>IF(AND(C445='Калькулятор'!$B$6,'Калькулятор'!$D$15="Так",'Калькулятор'!$D$16="Так",'Калькулятор'!$D$17="Так",'Калькулятор'!$D$18="Так",'Калькулятор'!$D$20="Так",'Калькулятор'!$D$21="Так"),"Активна","")</x:f>
      </x:c>
      <x:c r="C445" t="n">
        <x:v>6</x:v>
      </x:c>
      <x:c r="D445" t="str">
        <x:v>3+4+5+6+8+9</x:v>
      </x:c>
      <x:c r="E445" s="66" t="str">
        <x:f>IF(B445="Активна",'Калькулятор'!$C$15*'Калькулятор'!$C$16*'Калькулятор'!$C$17*'Калькулятор'!$C$18*'Калькулятор'!$C$20*'Калькулятор'!$C$21,"")</x:f>
      </x:c>
      <x:c r="F445" s="68" t="n">
        <x:f>IF(B445="Активна",'Калькулятор'!$B$9,0)</x:f>
        <x:v>0</x:v>
      </x:c>
      <x:c r="G445" t="str">
        <x:f>IF(B445&lt;&gt;"Активна","",IF(AND('Калькулятор'!$E$15="Виграш",'Калькулятор'!$E$16="Виграш",'Калькулятор'!$E$17="Виграш",'Калькулятор'!$E$18="Виграш",'Калькулятор'!$E$20="Виграш",'Калькулятор'!$E$21="Виграш"),"Виграш",IF(AND('Калькулятор'!$E$15&lt;&gt;"Програш",'Калькулятор'!$E$16&lt;&gt;"Програш",'Калькулятор'!$E$17&lt;&gt;"Програш",'Калькулятор'!$E$18&lt;&gt;"Програш",'Калькулятор'!$E$20&lt;&gt;"Програш",'Калькулятор'!$E$21&lt;&gt;"Програш"),"Очікується","Програш")))</x:f>
      </x:c>
      <x:c r="H445" s="68" t="n">
        <x:f>IF(B445="Активна",F445*E445,0)</x:f>
        <x:v>0</x:v>
      </x:c>
      <x:c r="I445" s="68" t="n">
        <x:f>IF(AND(B445="Активна",G445&lt;&gt;"Програш"),F445*E445,0)</x:f>
        <x:v>0</x:v>
      </x:c>
      <x:c r="J445" s="68" t="n">
        <x:f>IF(AND(B445="Активна",G445="Виграш"),F445*E445,0)</x:f>
        <x:v>0</x:v>
      </x:c>
    </x:row>
    <x:row r="446">
      <x:c r="A446" t="n">
        <x:v>445</x:v>
      </x:c>
      <x:c r="B446" t="str">
        <x:f>IF(AND(C446='Калькулятор'!$B$6,'Калькулятор'!$D$13="Так",'Калькулятор'!$D$15="Так",'Калькулятор'!$D$16="Так",'Калькулятор'!$D$17="Так",'Калькулятор'!$D$18="Так",'Калькулятор'!$D$20="Так",'Калькулятор'!$D$21="Так"),"Активна","")</x:f>
      </x:c>
      <x:c r="C446" t="n">
        <x:v>7</x:v>
      </x:c>
      <x:c r="D446" t="str">
        <x:v>1+3+4+5+6+8+9</x:v>
      </x:c>
      <x:c r="E446" s="66" t="str">
        <x:f>IF(B446="Активна",'Калькулятор'!$C$13*'Калькулятор'!$C$15*'Калькулятор'!$C$16*'Калькулятор'!$C$17*'Калькулятор'!$C$18*'Калькулятор'!$C$20*'Калькулятор'!$C$21,"")</x:f>
      </x:c>
      <x:c r="F446" s="68" t="n">
        <x:f>IF(B446="Активна",'Калькулятор'!$B$9,0)</x:f>
        <x:v>0</x:v>
      </x:c>
      <x:c r="G446" t="str">
        <x:f>IF(B446&lt;&gt;"Активна","",IF(AND('Калькулятор'!$E$13="Виграш",'Калькулятор'!$E$15="Виграш",'Калькулятор'!$E$16="Виграш",'Калькулятор'!$E$17="Виграш",'Калькулятор'!$E$18="Виграш",'Калькулятор'!$E$20="Виграш",'Калькулятор'!$E$21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$18&lt;&gt;"Програш",'Калькулятор'!$E$20&lt;&gt;"Програш",'Калькулятор'!$E$21&lt;&gt;"Програш"),"Очікується","Програш")))</x:f>
      </x:c>
      <x:c r="H446" s="68" t="n">
        <x:f>IF(B446="Активна",F446*E446,0)</x:f>
        <x:v>0</x:v>
      </x:c>
      <x:c r="I446" s="68" t="n">
        <x:f>IF(AND(B446="Активна",G446&lt;&gt;"Програш"),F446*E446,0)</x:f>
        <x:v>0</x:v>
      </x:c>
      <x:c r="J446" s="68" t="n">
        <x:f>IF(AND(B446="Активна",G446="Виграш"),F446*E446,0)</x:f>
        <x:v>0</x:v>
      </x:c>
    </x:row>
    <x:row r="447">
      <x:c r="A447" t="n">
        <x:v>446</x:v>
      </x:c>
      <x:c r="B447" t="str">
        <x:f>IF(AND(C447='Калькулятор'!$B$6,'Калькулятор'!$D$14="Так",'Калькулятор'!$D$15="Так",'Калькулятор'!$D$16="Так",'Калькулятор'!$D$17="Так",'Калькулятор'!$D$18="Так",'Калькулятор'!$D$20="Так",'Калькулятор'!$D$21="Так"),"Активна","")</x:f>
      </x:c>
      <x:c r="C447" t="n">
        <x:v>7</x:v>
      </x:c>
      <x:c r="D447" t="str">
        <x:v>2+3+4+5+6+8+9</x:v>
      </x:c>
      <x:c r="E447" s="66" t="str">
        <x:f>IF(B447="Активна",'Калькулятор'!$C$14*'Калькулятор'!$C$15*'Калькулятор'!$C$16*'Калькулятор'!$C$17*'Калькулятор'!$C$18*'Калькулятор'!$C$20*'Калькулятор'!$C$21,"")</x:f>
      </x:c>
      <x:c r="F447" s="68" t="n">
        <x:f>IF(B447="Активна",'Калькулятор'!$B$9,0)</x:f>
        <x:v>0</x:v>
      </x:c>
      <x:c r="G447" t="str">
        <x:f>IF(B447&lt;&gt;"Активна","",IF(AND('Калькулятор'!$E$14="Виграш",'Калькулятор'!$E$15="Виграш",'Калькулятор'!$E$16="Виграш",'Калькулятор'!$E$17="Виграш",'Калькулятор'!$E$18="Виграш",'Калькулятор'!$E$20="Виграш",'Калькулятор'!$E$21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$20&lt;&gt;"Програш",'Калькулятор'!$E$21&lt;&gt;"Програш"),"Очікується","Програш")))</x:f>
      </x:c>
      <x:c r="H447" s="68" t="n">
        <x:f>IF(B447="Активна",F447*E447,0)</x:f>
        <x:v>0</x:v>
      </x:c>
      <x:c r="I447" s="68" t="n">
        <x:f>IF(AND(B447="Активна",G447&lt;&gt;"Програш"),F447*E447,0)</x:f>
        <x:v>0</x:v>
      </x:c>
      <x:c r="J447" s="68" t="n">
        <x:f>IF(AND(B447="Активна",G447="Виграш"),F447*E447,0)</x:f>
        <x:v>0</x:v>
      </x:c>
    </x:row>
    <x:row r="448">
      <x:c r="A448" t="n">
        <x:v>447</x:v>
      </x:c>
      <x:c r="B448" t="str">
        <x:f>IF(AND(C448='Калькулятор'!$B$6,'Калькулятор'!$D$13="Так",'Калькулятор'!$D$14="Так",'Калькулятор'!$D$15="Так",'Калькулятор'!$D$16="Так",'Калькулятор'!$D$17="Так",'Калькулятор'!$D$18="Так",'Калькулятор'!$D$20="Так",'Калькулятор'!$D$21="Так"),"Активна","")</x:f>
      </x:c>
      <x:c r="C448" t="n">
        <x:v>8</x:v>
      </x:c>
      <x:c r="D448" t="str">
        <x:v>1+2+3+4+5+6+8+9</x:v>
      </x:c>
      <x:c r="E448" s="66" t="str">
        <x:f>IF(B448="Активна",'Калькулятор'!$C$13*'Калькулятор'!$C$14*'Калькулятор'!$C$15*'Калькулятор'!$C$16*'Калькулятор'!$C$17*'Калькулятор'!$C$18*'Калькулятор'!$C$20*'Калькулятор'!$C$21,"")</x:f>
      </x:c>
      <x:c r="F448" s="68" t="n">
        <x:f>IF(B448="Активна",'Калькулятор'!$B$9,0)</x:f>
        <x:v>0</x:v>
      </x:c>
      <x:c r="G448" t="str">
        <x:f>IF(B448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$18="Виграш",'Калькулятор'!$E$20="Виграш",'Калькулятор'!$E$21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$20&lt;&gt;"Програш",'Калькулятор'!$E$21&lt;&gt;"Програш"),"Очікується","Програш")))</x:f>
      </x:c>
      <x:c r="H448" s="68" t="n">
        <x:f>IF(B448="Активна",F448*E448,0)</x:f>
        <x:v>0</x:v>
      </x:c>
      <x:c r="I448" s="68" t="n">
        <x:f>IF(AND(B448="Активна",G448&lt;&gt;"Програш"),F448*E448,0)</x:f>
        <x:v>0</x:v>
      </x:c>
      <x:c r="J448" s="68" t="n">
        <x:f>IF(AND(B448="Активна",G448="Виграш"),F448*E448,0)</x:f>
        <x:v>0</x:v>
      </x:c>
    </x:row>
    <x:row r="449">
      <x:c r="A449" t="n">
        <x:v>448</x:v>
      </x:c>
      <x:c r="B449" t="str">
        <x:f>IF(AND(C449='Калькулятор'!$B$6,'Калькулятор'!$D$19="Так",'Калькулятор'!$D$20="Так",'Калькулятор'!$D$21="Так"),"Активна","")</x:f>
      </x:c>
      <x:c r="C449" t="n">
        <x:v>3</x:v>
      </x:c>
      <x:c r="D449" t="str">
        <x:v>7+8+9</x:v>
      </x:c>
      <x:c r="E449" s="66" t="str">
        <x:f>IF(B449="Активна",'Калькулятор'!$C$19*'Калькулятор'!$C$20*'Калькулятор'!$C$21,"")</x:f>
      </x:c>
      <x:c r="F449" s="68" t="n">
        <x:f>IF(B449="Активна",'Калькулятор'!$B$9,0)</x:f>
        <x:v>0</x:v>
      </x:c>
      <x:c r="G449" t="str">
        <x:f>IF(B449&lt;&gt;"Активна","",IF(AND('Калькулятор'!$E$19="Виграш",'Калькулятор'!$E$20="Виграш",'Калькулятор'!$E$21="Виграш"),"Виграш",IF(AND('Калькулятор'!$E$19&lt;&gt;"Програш",'Калькулятор'!$E$20&lt;&gt;"Програш",'Калькулятор'!$E$21&lt;&gt;"Програш"),"Очікується","Програш")))</x:f>
      </x:c>
      <x:c r="H449" s="68" t="n">
        <x:f>IF(B449="Активна",F449*E449,0)</x:f>
        <x:v>0</x:v>
      </x:c>
      <x:c r="I449" s="68" t="n">
        <x:f>IF(AND(B449="Активна",G449&lt;&gt;"Програш"),F449*E449,0)</x:f>
        <x:v>0</x:v>
      </x:c>
      <x:c r="J449" s="68" t="n">
        <x:f>IF(AND(B449="Активна",G449="Виграш"),F449*E449,0)</x:f>
        <x:v>0</x:v>
      </x:c>
    </x:row>
    <x:row r="450">
      <x:c r="A450" t="n">
        <x:v>449</x:v>
      </x:c>
      <x:c r="B450" t="str">
        <x:f>IF(AND(C450='Калькулятор'!$B$6,'Калькулятор'!$D$13="Так",'Калькулятор'!$D$19="Так",'Калькулятор'!$D$20="Так",'Калькулятор'!$D$21="Так"),"Активна","")</x:f>
      </x:c>
      <x:c r="C450" t="n">
        <x:v>4</x:v>
      </x:c>
      <x:c r="D450" t="str">
        <x:v>1+7+8+9</x:v>
      </x:c>
      <x:c r="E450" s="66" t="str">
        <x:f>IF(B450="Активна",'Калькулятор'!$C$13*'Калькулятор'!$C$19*'Калькулятор'!$C$20*'Калькулятор'!$C$21,"")</x:f>
      </x:c>
      <x:c r="F450" s="68" t="n">
        <x:f>IF(B450="Активна",'Калькулятор'!$B$9,0)</x:f>
        <x:v>0</x:v>
      </x:c>
      <x:c r="G450" t="str">
        <x:f>IF(B450&lt;&gt;"Активна","",IF(AND('Калькулятор'!$E$13="Виграш",'Калькулятор'!$E$19="Виграш",'Калькулятор'!$E$20="Виграш",'Калькулятор'!$E$21="Виграш"),"Виграш",IF(AND('Калькулятор'!$E$13&lt;&gt;"Програш",'Калькулятор'!$E$19&lt;&gt;"Програш",'Калькулятор'!$E$20&lt;&gt;"Програш",'Калькулятор'!$E$21&lt;&gt;"Програш"),"Очікується","Програш")))</x:f>
      </x:c>
      <x:c r="H450" s="68" t="n">
        <x:f>IF(B450="Активна",F450*E450,0)</x:f>
        <x:v>0</x:v>
      </x:c>
      <x:c r="I450" s="68" t="n">
        <x:f>IF(AND(B450="Активна",G450&lt;&gt;"Програш"),F450*E450,0)</x:f>
        <x:v>0</x:v>
      </x:c>
      <x:c r="J450" s="68" t="n">
        <x:f>IF(AND(B450="Активна",G450="Виграш"),F450*E450,0)</x:f>
        <x:v>0</x:v>
      </x:c>
    </x:row>
    <x:row r="451">
      <x:c r="A451" t="n">
        <x:v>450</x:v>
      </x:c>
      <x:c r="B451" t="str">
        <x:f>IF(AND(C451='Калькулятор'!$B$6,'Калькулятор'!$D$14="Так",'Калькулятор'!$D$19="Так",'Калькулятор'!$D$20="Так",'Калькулятор'!$D$21="Так"),"Активна","")</x:f>
      </x:c>
      <x:c r="C451" t="n">
        <x:v>4</x:v>
      </x:c>
      <x:c r="D451" t="str">
        <x:v>2+7+8+9</x:v>
      </x:c>
      <x:c r="E451" s="66" t="str">
        <x:f>IF(B451="Активна",'Калькулятор'!$C$14*'Калькулятор'!$C$19*'Калькулятор'!$C$20*'Калькулятор'!$C$21,"")</x:f>
      </x:c>
      <x:c r="F451" s="68" t="n">
        <x:f>IF(B451="Активна",'Калькулятор'!$B$9,0)</x:f>
        <x:v>0</x:v>
      </x:c>
      <x:c r="G451" t="str">
        <x:f>IF(B451&lt;&gt;"Активна","",IF(AND('Калькулятор'!$E$14="Виграш",'Калькулятор'!$E$19="Виграш",'Калькулятор'!$E$20="Виграш",'Калькулятор'!$E$21="Виграш"),"Виграш",IF(AND('Калькулятор'!$E$14&lt;&gt;"Програш",'Калькулятор'!$E$19&lt;&gt;"Програш",'Калькулятор'!$E$20&lt;&gt;"Програш",'Калькулятор'!$E$21&lt;&gt;"Програш"),"Очікується","Програш")))</x:f>
      </x:c>
      <x:c r="H451" s="68" t="n">
        <x:f>IF(B451="Активна",F451*E451,0)</x:f>
        <x:v>0</x:v>
      </x:c>
      <x:c r="I451" s="68" t="n">
        <x:f>IF(AND(B451="Активна",G451&lt;&gt;"Програш"),F451*E451,0)</x:f>
        <x:v>0</x:v>
      </x:c>
      <x:c r="J451" s="68" t="n">
        <x:f>IF(AND(B451="Активна",G451="Виграш"),F451*E451,0)</x:f>
        <x:v>0</x:v>
      </x:c>
    </x:row>
    <x:row r="452">
      <x:c r="A452" t="n">
        <x:v>451</x:v>
      </x:c>
      <x:c r="B452" t="str">
        <x:f>IF(AND(C452='Калькулятор'!$B$6,'Калькулятор'!$D$13="Так",'Калькулятор'!$D$14="Так",'Калькулятор'!$D$19="Так",'Калькулятор'!$D$20="Так",'Калькулятор'!$D$21="Так"),"Активна","")</x:f>
      </x:c>
      <x:c r="C452" t="n">
        <x:v>5</x:v>
      </x:c>
      <x:c r="D452" t="str">
        <x:v>1+2+7+8+9</x:v>
      </x:c>
      <x:c r="E452" s="66" t="str">
        <x:f>IF(B452="Активна",'Калькулятор'!$C$13*'Калькулятор'!$C$14*'Калькулятор'!$C$19*'Калькулятор'!$C$20*'Калькулятор'!$C$21,"")</x:f>
      </x:c>
      <x:c r="F452" s="68" t="n">
        <x:f>IF(B452="Активна",'Калькулятор'!$B$9,0)</x:f>
        <x:v>0</x:v>
      </x:c>
      <x:c r="G452" t="str">
        <x:f>IF(B452&lt;&gt;"Активна","",IF(AND('Калькулятор'!$E$13="Виграш",'Калькулятор'!$E$14="Виграш",'Калькулятор'!$E$19="Виграш",'Калькулятор'!$E$20="Виграш",'Калькулятор'!$E$21="Виграш"),"Виграш",IF(AND('Калькулятор'!$E$13&lt;&gt;"Програш",'Калькулятор'!$E$14&lt;&gt;"Програш",'Калькулятор'!$E$19&lt;&gt;"Програш",'Калькулятор'!$E$20&lt;&gt;"Програш",'Калькулятор'!$E$21&lt;&gt;"Програш"),"Очікується","Програш")))</x:f>
      </x:c>
      <x:c r="H452" s="68" t="n">
        <x:f>IF(B452="Активна",F452*E452,0)</x:f>
        <x:v>0</x:v>
      </x:c>
      <x:c r="I452" s="68" t="n">
        <x:f>IF(AND(B452="Активна",G452&lt;&gt;"Програш"),F452*E452,0)</x:f>
        <x:v>0</x:v>
      </x:c>
      <x:c r="J452" s="68" t="n">
        <x:f>IF(AND(B452="Активна",G452="Виграш"),F452*E452,0)</x:f>
        <x:v>0</x:v>
      </x:c>
    </x:row>
    <x:row r="453">
      <x:c r="A453" t="n">
        <x:v>452</x:v>
      </x:c>
      <x:c r="B453" t="str">
        <x:f>IF(AND(C453='Калькулятор'!$B$6,'Калькулятор'!$D$15="Так",'Калькулятор'!$D$19="Так",'Калькулятор'!$D$20="Так",'Калькулятор'!$D$21="Так"),"Активна","")</x:f>
      </x:c>
      <x:c r="C453" t="n">
        <x:v>4</x:v>
      </x:c>
      <x:c r="D453" t="str">
        <x:v>3+7+8+9</x:v>
      </x:c>
      <x:c r="E453" s="66" t="str">
        <x:f>IF(B453="Активна",'Калькулятор'!$C$15*'Калькулятор'!$C$19*'Калькулятор'!$C$20*'Калькулятор'!$C$21,"")</x:f>
      </x:c>
      <x:c r="F453" s="68" t="n">
        <x:f>IF(B453="Активна",'Калькулятор'!$B$9,0)</x:f>
        <x:v>0</x:v>
      </x:c>
      <x:c r="G453" t="str">
        <x:f>IF(B453&lt;&gt;"Активна","",IF(AND('Калькулятор'!$E$15="Виграш",'Калькулятор'!$E$19="Виграш",'Калькулятор'!$E$20="Виграш",'Калькулятор'!$E$21="Виграш"),"Виграш",IF(AND('Калькулятор'!$E$15&lt;&gt;"Програш",'Калькулятор'!$E$19&lt;&gt;"Програш",'Калькулятор'!$E$20&lt;&gt;"Програш",'Калькулятор'!$E$21&lt;&gt;"Програш"),"Очікується","Програш")))</x:f>
      </x:c>
      <x:c r="H453" s="68" t="n">
        <x:f>IF(B453="Активна",F453*E453,0)</x:f>
        <x:v>0</x:v>
      </x:c>
      <x:c r="I453" s="68" t="n">
        <x:f>IF(AND(B453="Активна",G453&lt;&gt;"Програш"),F453*E453,0)</x:f>
        <x:v>0</x:v>
      </x:c>
      <x:c r="J453" s="68" t="n">
        <x:f>IF(AND(B453="Активна",G453="Виграш"),F453*E453,0)</x:f>
        <x:v>0</x:v>
      </x:c>
    </x:row>
    <x:row r="454">
      <x:c r="A454" t="n">
        <x:v>453</x:v>
      </x:c>
      <x:c r="B454" t="str">
        <x:f>IF(AND(C454='Калькулятор'!$B$6,'Калькулятор'!$D$13="Так",'Калькулятор'!$D$15="Так",'Калькулятор'!$D$19="Так",'Калькулятор'!$D$20="Так",'Калькулятор'!$D$21="Так"),"Активна","")</x:f>
      </x:c>
      <x:c r="C454" t="n">
        <x:v>5</x:v>
      </x:c>
      <x:c r="D454" t="str">
        <x:v>1+3+7+8+9</x:v>
      </x:c>
      <x:c r="E454" s="66" t="str">
        <x:f>IF(B454="Активна",'Калькулятор'!$C$13*'Калькулятор'!$C$15*'Калькулятор'!$C$19*'Калькулятор'!$C$20*'Калькулятор'!$C$21,"")</x:f>
      </x:c>
      <x:c r="F454" s="68" t="n">
        <x:f>IF(B454="Активна",'Калькулятор'!$B$9,0)</x:f>
        <x:v>0</x:v>
      </x:c>
      <x:c r="G454" t="str">
        <x:f>IF(B454&lt;&gt;"Активна","",IF(AND('Калькулятор'!$E$13="Виграш",'Калькулятор'!$E$15="Виграш",'Калькулятор'!$E$19="Виграш",'Калькулятор'!$E$20="Виграш",'Калькулятор'!$E$21="Виграш"),"Виграш",IF(AND('Калькулятор'!$E$13&lt;&gt;"Програш",'Калькулятор'!$E$15&lt;&gt;"Програш",'Калькулятор'!$E$19&lt;&gt;"Програш",'Калькулятор'!$E$20&lt;&gt;"Програш",'Калькулятор'!$E$21&lt;&gt;"Програш"),"Очікується","Програш")))</x:f>
      </x:c>
      <x:c r="H454" s="68" t="n">
        <x:f>IF(B454="Активна",F454*E454,0)</x:f>
        <x:v>0</x:v>
      </x:c>
      <x:c r="I454" s="68" t="n">
        <x:f>IF(AND(B454="Активна",G454&lt;&gt;"Програш"),F454*E454,0)</x:f>
        <x:v>0</x:v>
      </x:c>
      <x:c r="J454" s="68" t="n">
        <x:f>IF(AND(B454="Активна",G454="Виграш"),F454*E454,0)</x:f>
        <x:v>0</x:v>
      </x:c>
    </x:row>
    <x:row r="455">
      <x:c r="A455" t="n">
        <x:v>454</x:v>
      </x:c>
      <x:c r="B455" t="str">
        <x:f>IF(AND(C455='Калькулятор'!$B$6,'Калькулятор'!$D$14="Так",'Калькулятор'!$D$15="Так",'Калькулятор'!$D$19="Так",'Калькулятор'!$D$20="Так",'Калькулятор'!$D$21="Так"),"Активна","")</x:f>
      </x:c>
      <x:c r="C455" t="n">
        <x:v>5</x:v>
      </x:c>
      <x:c r="D455" t="str">
        <x:v>2+3+7+8+9</x:v>
      </x:c>
      <x:c r="E455" s="66" t="str">
        <x:f>IF(B455="Активна",'Калькулятор'!$C$14*'Калькулятор'!$C$15*'Калькулятор'!$C$19*'Калькулятор'!$C$20*'Калькулятор'!$C$21,"")</x:f>
      </x:c>
      <x:c r="F455" s="68" t="n">
        <x:f>IF(B455="Активна",'Калькулятор'!$B$9,0)</x:f>
        <x:v>0</x:v>
      </x:c>
      <x:c r="G455" t="str">
        <x:f>IF(B455&lt;&gt;"Активна","",IF(AND('Калькулятор'!$E$14="Виграш",'Калькулятор'!$E$15="Виграш",'Калькулятор'!$E$19="Виграш",'Калькулятор'!$E$20="Виграш",'Калькулятор'!$E$21="Виграш"),"Виграш",IF(AND('Калькулятор'!$E$14&lt;&gt;"Програш",'Калькулятор'!$E$15&lt;&gt;"Програш",'Калькулятор'!$E$19&lt;&gt;"Програш",'Калькулятор'!$E$20&lt;&gt;"Програш",'Калькулятор'!$E$21&lt;&gt;"Програш"),"Очікується","Програш")))</x:f>
      </x:c>
      <x:c r="H455" s="68" t="n">
        <x:f>IF(B455="Активна",F455*E455,0)</x:f>
        <x:v>0</x:v>
      </x:c>
      <x:c r="I455" s="68" t="n">
        <x:f>IF(AND(B455="Активна",G455&lt;&gt;"Програш"),F455*E455,0)</x:f>
        <x:v>0</x:v>
      </x:c>
      <x:c r="J455" s="68" t="n">
        <x:f>IF(AND(B455="Активна",G455="Виграш"),F455*E455,0)</x:f>
        <x:v>0</x:v>
      </x:c>
    </x:row>
    <x:row r="456">
      <x:c r="A456" t="n">
        <x:v>455</x:v>
      </x:c>
      <x:c r="B456" t="str">
        <x:f>IF(AND(C456='Калькулятор'!$B$6,'Калькулятор'!$D$13="Так",'Калькулятор'!$D$14="Так",'Калькулятор'!$D$15="Так",'Калькулятор'!$D$19="Так",'Калькулятор'!$D$20="Так",'Калькулятор'!$D$21="Так"),"Активна","")</x:f>
      </x:c>
      <x:c r="C456" t="n">
        <x:v>6</x:v>
      </x:c>
      <x:c r="D456" t="str">
        <x:v>1+2+3+7+8+9</x:v>
      </x:c>
      <x:c r="E456" s="66" t="str">
        <x:f>IF(B456="Активна",'Калькулятор'!$C$13*'Калькулятор'!$C$14*'Калькулятор'!$C$15*'Калькулятор'!$C$19*'Калькулятор'!$C$20*'Калькулятор'!$C$21,"")</x:f>
      </x:c>
      <x:c r="F456" s="68" t="n">
        <x:f>IF(B456="Активна",'Калькулятор'!$B$9,0)</x:f>
        <x:v>0</x:v>
      </x:c>
      <x:c r="G456" t="str">
        <x:f>IF(B456&lt;&gt;"Активна","",IF(AND('Калькулятор'!$E$13="Виграш",'Калькулятор'!$E$14="Виграш",'Калькулятор'!$E$15="Виграш",'Калькулятор'!$E$19="Виграш",'Калькулятор'!$E$20="Виграш",'Калькулятор'!$E$21="Виграш"),"Виграш",IF(AND('Калькулятор'!$E$13&lt;&gt;"Програш",'Калькулятор'!$E$14&lt;&gt;"Програш",'Калькулятор'!$E$15&lt;&gt;"Програш",'Калькулятор'!$E$19&lt;&gt;"Програш",'Калькулятор'!$E$20&lt;&gt;"Програш",'Калькулятор'!$E$21&lt;&gt;"Програш"),"Очікується","Програш")))</x:f>
      </x:c>
      <x:c r="H456" s="68" t="n">
        <x:f>IF(B456="Активна",F456*E456,0)</x:f>
        <x:v>0</x:v>
      </x:c>
      <x:c r="I456" s="68" t="n">
        <x:f>IF(AND(B456="Активна",G456&lt;&gt;"Програш"),F456*E456,0)</x:f>
        <x:v>0</x:v>
      </x:c>
      <x:c r="J456" s="68" t="n">
        <x:f>IF(AND(B456="Активна",G456="Виграш"),F456*E456,0)</x:f>
        <x:v>0</x:v>
      </x:c>
    </x:row>
    <x:row r="457">
      <x:c r="A457" t="n">
        <x:v>456</x:v>
      </x:c>
      <x:c r="B457" t="str">
        <x:f>IF(AND(C457='Калькулятор'!$B$6,'Калькулятор'!$D$16="Так",'Калькулятор'!$D$19="Так",'Калькулятор'!$D$20="Так",'Калькулятор'!$D$21="Так"),"Активна","")</x:f>
      </x:c>
      <x:c r="C457" t="n">
        <x:v>4</x:v>
      </x:c>
      <x:c r="D457" t="str">
        <x:v>4+7+8+9</x:v>
      </x:c>
      <x:c r="E457" s="66" t="str">
        <x:f>IF(B457="Активна",'Калькулятор'!$C$16*'Калькулятор'!$C$19*'Калькулятор'!$C$20*'Калькулятор'!$C$21,"")</x:f>
      </x:c>
      <x:c r="F457" s="68" t="n">
        <x:f>IF(B457="Активна",'Калькулятор'!$B$9,0)</x:f>
        <x:v>0</x:v>
      </x:c>
      <x:c r="G457" t="str">
        <x:f>IF(B457&lt;&gt;"Активна","",IF(AND('Калькулятор'!$E$16="Виграш",'Калькулятор'!$E$19="Виграш",'Калькулятор'!$E$20="Виграш",'Калькулятор'!$E$21="Виграш"),"Виграш",IF(AND('Калькулятор'!$E$16&lt;&gt;"Програш",'Калькулятор'!$E$19&lt;&gt;"Програш",'Калькулятор'!$E$20&lt;&gt;"Програш",'Калькулятор'!$E$21&lt;&gt;"Програш"),"Очікується","Програш")))</x:f>
      </x:c>
      <x:c r="H457" s="68" t="n">
        <x:f>IF(B457="Активна",F457*E457,0)</x:f>
        <x:v>0</x:v>
      </x:c>
      <x:c r="I457" s="68" t="n">
        <x:f>IF(AND(B457="Активна",G457&lt;&gt;"Програш"),F457*E457,0)</x:f>
        <x:v>0</x:v>
      </x:c>
      <x:c r="J457" s="68" t="n">
        <x:f>IF(AND(B457="Активна",G457="Виграш"),F457*E457,0)</x:f>
        <x:v>0</x:v>
      </x:c>
    </x:row>
    <x:row r="458">
      <x:c r="A458" t="n">
        <x:v>457</x:v>
      </x:c>
      <x:c r="B458" t="str">
        <x:f>IF(AND(C458='Калькулятор'!$B$6,'Калькулятор'!$D$13="Так",'Калькулятор'!$D$16="Так",'Калькулятор'!$D$19="Так",'Калькулятор'!$D$20="Так",'Калькулятор'!$D$21="Так"),"Активна","")</x:f>
      </x:c>
      <x:c r="C458" t="n">
        <x:v>5</x:v>
      </x:c>
      <x:c r="D458" t="str">
        <x:v>1+4+7+8+9</x:v>
      </x:c>
      <x:c r="E458" s="66" t="str">
        <x:f>IF(B458="Активна",'Калькулятор'!$C$13*'Калькулятор'!$C$16*'Калькулятор'!$C$19*'Калькулятор'!$C$20*'Калькулятор'!$C$21,"")</x:f>
      </x:c>
      <x:c r="F458" s="68" t="n">
        <x:f>IF(B458="Активна",'Калькулятор'!$B$9,0)</x:f>
        <x:v>0</x:v>
      </x:c>
      <x:c r="G458" t="str">
        <x:f>IF(B458&lt;&gt;"Активна","",IF(AND('Калькулятор'!$E$13="Виграш",'Калькулятор'!$E$16="Виграш",'Калькулятор'!$E$19="Виграш",'Калькулятор'!$E$20="Виграш",'Калькулятор'!$E$21="Виграш"),"Виграш",IF(AND('Калькулятор'!$E$13&lt;&gt;"Програш",'Калькулятор'!$E$16&lt;&gt;"Програш",'Калькулятор'!$E$19&lt;&gt;"Програш",'Калькулятор'!$E$20&lt;&gt;"Програш",'Калькулятор'!$E$21&lt;&gt;"Програш"),"Очікується","Програш")))</x:f>
      </x:c>
      <x:c r="H458" s="68" t="n">
        <x:f>IF(B458="Активна",F458*E458,0)</x:f>
        <x:v>0</x:v>
      </x:c>
      <x:c r="I458" s="68" t="n">
        <x:f>IF(AND(B458="Активна",G458&lt;&gt;"Програш"),F458*E458,0)</x:f>
        <x:v>0</x:v>
      </x:c>
      <x:c r="J458" s="68" t="n">
        <x:f>IF(AND(B458="Активна",G458="Виграш"),F458*E458,0)</x:f>
        <x:v>0</x:v>
      </x:c>
    </x:row>
    <x:row r="459">
      <x:c r="A459" t="n">
        <x:v>458</x:v>
      </x:c>
      <x:c r="B459" t="str">
        <x:f>IF(AND(C459='Калькулятор'!$B$6,'Калькулятор'!$D$14="Так",'Калькулятор'!$D$16="Так",'Калькулятор'!$D$19="Так",'Калькулятор'!$D$20="Так",'Калькулятор'!$D$21="Так"),"Активна","")</x:f>
      </x:c>
      <x:c r="C459" t="n">
        <x:v>5</x:v>
      </x:c>
      <x:c r="D459" t="str">
        <x:v>2+4+7+8+9</x:v>
      </x:c>
      <x:c r="E459" s="66" t="str">
        <x:f>IF(B459="Активна",'Калькулятор'!$C$14*'Калькулятор'!$C$16*'Калькулятор'!$C$19*'Калькулятор'!$C$20*'Калькулятор'!$C$21,"")</x:f>
      </x:c>
      <x:c r="F459" s="68" t="n">
        <x:f>IF(B459="Активна",'Калькулятор'!$B$9,0)</x:f>
        <x:v>0</x:v>
      </x:c>
      <x:c r="G459" t="str">
        <x:f>IF(B459&lt;&gt;"Активна","",IF(AND('Калькулятор'!$E$14="Виграш",'Калькулятор'!$E$16="Виграш",'Калькулятор'!$E$19="Виграш",'Калькулятор'!$E$20="Виграш",'Калькулятор'!$E$21="Виграш"),"Виграш",IF(AND('Калькулятор'!$E$14&lt;&gt;"Програш",'Калькулятор'!$E$16&lt;&gt;"Програш",'Калькулятор'!$E$19&lt;&gt;"Програш",'Калькулятор'!$E$20&lt;&gt;"Програш",'Калькулятор'!$E$21&lt;&gt;"Програш"),"Очікується","Програш")))</x:f>
      </x:c>
      <x:c r="H459" s="68" t="n">
        <x:f>IF(B459="Активна",F459*E459,0)</x:f>
        <x:v>0</x:v>
      </x:c>
      <x:c r="I459" s="68" t="n">
        <x:f>IF(AND(B459="Активна",G459&lt;&gt;"Програш"),F459*E459,0)</x:f>
        <x:v>0</x:v>
      </x:c>
      <x:c r="J459" s="68" t="n">
        <x:f>IF(AND(B459="Активна",G459="Виграш"),F459*E459,0)</x:f>
        <x:v>0</x:v>
      </x:c>
    </x:row>
    <x:row r="460">
      <x:c r="A460" t="n">
        <x:v>459</x:v>
      </x:c>
      <x:c r="B460" t="str">
        <x:f>IF(AND(C460='Калькулятор'!$B$6,'Калькулятор'!$D$13="Так",'Калькулятор'!$D$14="Так",'Калькулятор'!$D$16="Так",'Калькулятор'!$D$19="Так",'Калькулятор'!$D$20="Так",'Калькулятор'!$D$21="Так"),"Активна","")</x:f>
      </x:c>
      <x:c r="C460" t="n">
        <x:v>6</x:v>
      </x:c>
      <x:c r="D460" t="str">
        <x:v>1+2+4+7+8+9</x:v>
      </x:c>
      <x:c r="E460" s="66" t="str">
        <x:f>IF(B460="Активна",'Калькулятор'!$C$13*'Калькулятор'!$C$14*'Калькулятор'!$C$16*'Калькулятор'!$C$19*'Калькулятор'!$C$20*'Калькулятор'!$C$21,"")</x:f>
      </x:c>
      <x:c r="F460" s="68" t="n">
        <x:f>IF(B460="Активна",'Калькулятор'!$B$9,0)</x:f>
        <x:v>0</x:v>
      </x:c>
      <x:c r="G460" t="str">
        <x:f>IF(B460&lt;&gt;"Активна","",IF(AND('Калькулятор'!$E$13="Виграш",'Калькулятор'!$E$14="Виграш",'Калькулятор'!$E$16="Виграш",'Калькулятор'!$E$19="Виграш",'Калькулятор'!$E$20="Виграш",'Калькулятор'!$E$21="Виграш"),"Виграш",IF(AND('Калькулятор'!$E$13&lt;&gt;"Програш",'Калькулятор'!$E$14&lt;&gt;"Програш",'Калькулятор'!$E$16&lt;&gt;"Програш",'Калькулятор'!$E$19&lt;&gt;"Програш",'Калькулятор'!$E$20&lt;&gt;"Програш",'Калькулятор'!$E$21&lt;&gt;"Програш"),"Очікується","Програш")))</x:f>
      </x:c>
      <x:c r="H460" s="68" t="n">
        <x:f>IF(B460="Активна",F460*E460,0)</x:f>
        <x:v>0</x:v>
      </x:c>
      <x:c r="I460" s="68" t="n">
        <x:f>IF(AND(B460="Активна",G460&lt;&gt;"Програш"),F460*E460,0)</x:f>
        <x:v>0</x:v>
      </x:c>
      <x:c r="J460" s="68" t="n">
        <x:f>IF(AND(B460="Активна",G460="Виграш"),F460*E460,0)</x:f>
        <x:v>0</x:v>
      </x:c>
    </x:row>
    <x:row r="461">
      <x:c r="A461" t="n">
        <x:v>460</x:v>
      </x:c>
      <x:c r="B461" t="str">
        <x:f>IF(AND(C461='Калькулятор'!$B$6,'Калькулятор'!$D$15="Так",'Калькулятор'!$D$16="Так",'Калькулятор'!$D$19="Так",'Калькулятор'!$D$20="Так",'Калькулятор'!$D$21="Так"),"Активна","")</x:f>
      </x:c>
      <x:c r="C461" t="n">
        <x:v>5</x:v>
      </x:c>
      <x:c r="D461" t="str">
        <x:v>3+4+7+8+9</x:v>
      </x:c>
      <x:c r="E461" s="66" t="str">
        <x:f>IF(B461="Активна",'Калькулятор'!$C$15*'Калькулятор'!$C$16*'Калькулятор'!$C$19*'Калькулятор'!$C$20*'Калькулятор'!$C$21,"")</x:f>
      </x:c>
      <x:c r="F461" s="68" t="n">
        <x:f>IF(B461="Активна",'Калькулятор'!$B$9,0)</x:f>
        <x:v>0</x:v>
      </x:c>
      <x:c r="G461" t="str">
        <x:f>IF(B461&lt;&gt;"Активна","",IF(AND('Калькулятор'!$E$15="Виграш",'Калькулятор'!$E$16="Виграш",'Калькулятор'!$E$19="Виграш",'Калькулятор'!$E$20="Виграш",'Калькулятор'!$E$21="Виграш"),"Виграш",IF(AND('Калькулятор'!$E$15&lt;&gt;"Програш",'Калькулятор'!$E$16&lt;&gt;"Програш",'Калькулятор'!$E$19&lt;&gt;"Програш",'Калькулятор'!$E$20&lt;&gt;"Програш",'Калькулятор'!$E$21&lt;&gt;"Програш"),"Очікується","Програш")))</x:f>
      </x:c>
      <x:c r="H461" s="68" t="n">
        <x:f>IF(B461="Активна",F461*E461,0)</x:f>
        <x:v>0</x:v>
      </x:c>
      <x:c r="I461" s="68" t="n">
        <x:f>IF(AND(B461="Активна",G461&lt;&gt;"Програш"),F461*E461,0)</x:f>
        <x:v>0</x:v>
      </x:c>
      <x:c r="J461" s="68" t="n">
        <x:f>IF(AND(B461="Активна",G461="Виграш"),F461*E461,0)</x:f>
        <x:v>0</x:v>
      </x:c>
    </x:row>
    <x:row r="462">
      <x:c r="A462" t="n">
        <x:v>461</x:v>
      </x:c>
      <x:c r="B462" t="str">
        <x:f>IF(AND(C462='Калькулятор'!$B$6,'Калькулятор'!$D$13="Так",'Калькулятор'!$D$15="Так",'Калькулятор'!$D$16="Так",'Калькулятор'!$D$19="Так",'Калькулятор'!$D$20="Так",'Калькулятор'!$D$21="Так"),"Активна","")</x:f>
      </x:c>
      <x:c r="C462" t="n">
        <x:v>6</x:v>
      </x:c>
      <x:c r="D462" t="str">
        <x:v>1+3+4+7+8+9</x:v>
      </x:c>
      <x:c r="E462" s="66" t="str">
        <x:f>IF(B462="Активна",'Калькулятор'!$C$13*'Калькулятор'!$C$15*'Калькулятор'!$C$16*'Калькулятор'!$C$19*'Калькулятор'!$C$20*'Калькулятор'!$C$21,"")</x:f>
      </x:c>
      <x:c r="F462" s="68" t="n">
        <x:f>IF(B462="Активна",'Калькулятор'!$B$9,0)</x:f>
        <x:v>0</x:v>
      </x:c>
      <x:c r="G462" t="str">
        <x:f>IF(B462&lt;&gt;"Активна","",IF(AND('Калькулятор'!$E$13="Виграш",'Калькулятор'!$E$15="Виграш",'Калькулятор'!$E$16="Виграш",'Калькулятор'!$E$19="Виграш",'Калькулятор'!$E$20="Виграш",'Калькулятор'!$E$21="Виграш"),"Виграш",IF(AND('Калькулятор'!$E$13&lt;&gt;"Програш",'Калькулятор'!$E$15&lt;&gt;"Програш",'Калькулятор'!$E$16&lt;&gt;"Програш",'Калькулятор'!$E$19&lt;&gt;"Програш",'Калькулятор'!$E$20&lt;&gt;"Програш",'Калькулятор'!$E$21&lt;&gt;"Програш"),"Очікується","Програш")))</x:f>
      </x:c>
      <x:c r="H462" s="68" t="n">
        <x:f>IF(B462="Активна",F462*E462,0)</x:f>
        <x:v>0</x:v>
      </x:c>
      <x:c r="I462" s="68" t="n">
        <x:f>IF(AND(B462="Активна",G462&lt;&gt;"Програш"),F462*E462,0)</x:f>
        <x:v>0</x:v>
      </x:c>
      <x:c r="J462" s="68" t="n">
        <x:f>IF(AND(B462="Активна",G462="Виграш"),F462*E462,0)</x:f>
        <x:v>0</x:v>
      </x:c>
    </x:row>
    <x:row r="463">
      <x:c r="A463" t="n">
        <x:v>462</x:v>
      </x:c>
      <x:c r="B463" t="str">
        <x:f>IF(AND(C463='Калькулятор'!$B$6,'Калькулятор'!$D$14="Так",'Калькулятор'!$D$15="Так",'Калькулятор'!$D$16="Так",'Калькулятор'!$D$19="Так",'Калькулятор'!$D$20="Так",'Калькулятор'!$D$21="Так"),"Активна","")</x:f>
      </x:c>
      <x:c r="C463" t="n">
        <x:v>6</x:v>
      </x:c>
      <x:c r="D463" t="str">
        <x:v>2+3+4+7+8+9</x:v>
      </x:c>
      <x:c r="E463" s="66" t="str">
        <x:f>IF(B463="Активна",'Калькулятор'!$C$14*'Калькулятор'!$C$15*'Калькулятор'!$C$16*'Калькулятор'!$C$19*'Калькулятор'!$C$20*'Калькулятор'!$C$21,"")</x:f>
      </x:c>
      <x:c r="F463" s="68" t="n">
        <x:f>IF(B463="Активна",'Калькулятор'!$B$9,0)</x:f>
        <x:v>0</x:v>
      </x:c>
      <x:c r="G463" t="str">
        <x:f>IF(B463&lt;&gt;"Активна","",IF(AND('Калькулятор'!$E$14="Виграш",'Калькулятор'!$E$15="Виграш",'Калькулятор'!$E$16="Виграш",'Калькулятор'!$E$19="Виграш",'Калькулятор'!$E$20="Виграш",'Калькулятор'!$E$21="Виграш"),"Виграш",IF(AND('Калькулятор'!$E$14&lt;&gt;"Програш",'Калькулятор'!$E$15&lt;&gt;"Програш",'Калькулятор'!$E$16&lt;&gt;"Програш",'Калькулятор'!$E$19&lt;&gt;"Програш",'Калькулятор'!$E$20&lt;&gt;"Програш",'Калькулятор'!$E$21&lt;&gt;"Програш"),"Очікується","Програш")))</x:f>
      </x:c>
      <x:c r="H463" s="68" t="n">
        <x:f>IF(B463="Активна",F463*E463,0)</x:f>
        <x:v>0</x:v>
      </x:c>
      <x:c r="I463" s="68" t="n">
        <x:f>IF(AND(B463="Активна",G463&lt;&gt;"Програш"),F463*E463,0)</x:f>
        <x:v>0</x:v>
      </x:c>
      <x:c r="J463" s="68" t="n">
        <x:f>IF(AND(B463="Активна",G463="Виграш"),F463*E463,0)</x:f>
        <x:v>0</x:v>
      </x:c>
    </x:row>
    <x:row r="464">
      <x:c r="A464" t="n">
        <x:v>463</x:v>
      </x:c>
      <x:c r="B464" t="str">
        <x:f>IF(AND(C464='Калькулятор'!$B$6,'Калькулятор'!$D$13="Так",'Калькулятор'!$D$14="Так",'Калькулятор'!$D$15="Так",'Калькулятор'!$D$16="Так",'Калькулятор'!$D$19="Так",'Калькулятор'!$D$20="Так",'Калькулятор'!$D$21="Так"),"Активна","")</x:f>
      </x:c>
      <x:c r="C464" t="n">
        <x:v>7</x:v>
      </x:c>
      <x:c r="D464" t="str">
        <x:v>1+2+3+4+7+8+9</x:v>
      </x:c>
      <x:c r="E464" s="66" t="str">
        <x:f>IF(B464="Активна",'Калькулятор'!$C$13*'Калькулятор'!$C$14*'Калькулятор'!$C$15*'Калькулятор'!$C$16*'Калькулятор'!$C$19*'Калькулятор'!$C$20*'Калькулятор'!$C$21,"")</x:f>
      </x:c>
      <x:c r="F464" s="68" t="n">
        <x:f>IF(B464="Активна",'Калькулятор'!$B$9,0)</x:f>
        <x:v>0</x:v>
      </x:c>
      <x:c r="G464" t="str">
        <x:f>IF(B464&lt;&gt;"Активна","",IF(AND('Калькулятор'!$E$13="Виграш",'Калькулятор'!$E$14="Виграш",'Калькулятор'!$E$15="Виграш",'Калькулятор'!$E$16="Виграш",'Калькулятор'!$E$19="Виграш",'Калькулятор'!$E$20="Виграш",'Калькулятор'!$E$21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$19&lt;&gt;"Програш",'Калькулятор'!$E$20&lt;&gt;"Програш",'Калькулятор'!$E$21&lt;&gt;"Програш"),"Очікується","Програш")))</x:f>
      </x:c>
      <x:c r="H464" s="68" t="n">
        <x:f>IF(B464="Активна",F464*E464,0)</x:f>
        <x:v>0</x:v>
      </x:c>
      <x:c r="I464" s="68" t="n">
        <x:f>IF(AND(B464="Активна",G464&lt;&gt;"Програш"),F464*E464,0)</x:f>
        <x:v>0</x:v>
      </x:c>
      <x:c r="J464" s="68" t="n">
        <x:f>IF(AND(B464="Активна",G464="Виграш"),F464*E464,0)</x:f>
        <x:v>0</x:v>
      </x:c>
    </x:row>
    <x:row r="465">
      <x:c r="A465" t="n">
        <x:v>464</x:v>
      </x:c>
      <x:c r="B465" t="str">
        <x:f>IF(AND(C465='Калькулятор'!$B$6,'Калькулятор'!$D$17="Так",'Калькулятор'!$D$19="Так",'Калькулятор'!$D$20="Так",'Калькулятор'!$D$21="Так"),"Активна","")</x:f>
      </x:c>
      <x:c r="C465" t="n">
        <x:v>4</x:v>
      </x:c>
      <x:c r="D465" t="str">
        <x:v>5+7+8+9</x:v>
      </x:c>
      <x:c r="E465" s="66" t="str">
        <x:f>IF(B465="Активна",'Калькулятор'!$C$17*'Калькулятор'!$C$19*'Калькулятор'!$C$20*'Калькулятор'!$C$21,"")</x:f>
      </x:c>
      <x:c r="F465" s="68" t="n">
        <x:f>IF(B465="Активна",'Калькулятор'!$B$9,0)</x:f>
        <x:v>0</x:v>
      </x:c>
      <x:c r="G465" t="str">
        <x:f>IF(B465&lt;&gt;"Активна","",IF(AND('Калькулятор'!$E$17="Виграш",'Калькулятор'!$E$19="Виграш",'Калькулятор'!$E$20="Виграш",'Калькулятор'!$E$21="Виграш"),"Виграш",IF(AND('Калькулятор'!$E$17&lt;&gt;"Програш",'Калькулятор'!$E$19&lt;&gt;"Програш",'Калькулятор'!$E$20&lt;&gt;"Програш",'Калькулятор'!$E$21&lt;&gt;"Програш"),"Очікується","Програш")))</x:f>
      </x:c>
      <x:c r="H465" s="68" t="n">
        <x:f>IF(B465="Активна",F465*E465,0)</x:f>
        <x:v>0</x:v>
      </x:c>
      <x:c r="I465" s="68" t="n">
        <x:f>IF(AND(B465="Активна",G465&lt;&gt;"Програш"),F465*E465,0)</x:f>
        <x:v>0</x:v>
      </x:c>
      <x:c r="J465" s="68" t="n">
        <x:f>IF(AND(B465="Активна",G465="Виграш"),F465*E465,0)</x:f>
        <x:v>0</x:v>
      </x:c>
    </x:row>
    <x:row r="466">
      <x:c r="A466" t="n">
        <x:v>465</x:v>
      </x:c>
      <x:c r="B466" t="str">
        <x:f>IF(AND(C466='Калькулятор'!$B$6,'Калькулятор'!$D$13="Так",'Калькулятор'!$D$17="Так",'Калькулятор'!$D$19="Так",'Калькулятор'!$D$20="Так",'Калькулятор'!$D$21="Так"),"Активна","")</x:f>
      </x:c>
      <x:c r="C466" t="n">
        <x:v>5</x:v>
      </x:c>
      <x:c r="D466" t="str">
        <x:v>1+5+7+8+9</x:v>
      </x:c>
      <x:c r="E466" s="66" t="str">
        <x:f>IF(B466="Активна",'Калькулятор'!$C$13*'Калькулятор'!$C$17*'Калькулятор'!$C$19*'Калькулятор'!$C$20*'Калькулятор'!$C$21,"")</x:f>
      </x:c>
      <x:c r="F466" s="68" t="n">
        <x:f>IF(B466="Активна",'Калькулятор'!$B$9,0)</x:f>
        <x:v>0</x:v>
      </x:c>
      <x:c r="G466" t="str">
        <x:f>IF(B466&lt;&gt;"Активна","",IF(AND('Калькулятор'!$E$13="Виграш",'Калькулятор'!$E$17="Виграш",'Калькулятор'!$E$19="Виграш",'Калькулятор'!$E$20="Виграш",'Калькулятор'!$E$21="Виграш"),"Виграш",IF(AND('Калькулятор'!$E$13&lt;&gt;"Програш",'Калькулятор'!$E$17&lt;&gt;"Програш",'Калькулятор'!$E$19&lt;&gt;"Програш",'Калькулятор'!$E$20&lt;&gt;"Програш",'Калькулятор'!$E$21&lt;&gt;"Програш"),"Очікується","Програш")))</x:f>
      </x:c>
      <x:c r="H466" s="68" t="n">
        <x:f>IF(B466="Активна",F466*E466,0)</x:f>
        <x:v>0</x:v>
      </x:c>
      <x:c r="I466" s="68" t="n">
        <x:f>IF(AND(B466="Активна",G466&lt;&gt;"Програш"),F466*E466,0)</x:f>
        <x:v>0</x:v>
      </x:c>
      <x:c r="J466" s="68" t="n">
        <x:f>IF(AND(B466="Активна",G466="Виграш"),F466*E466,0)</x:f>
        <x:v>0</x:v>
      </x:c>
    </x:row>
    <x:row r="467">
      <x:c r="A467" t="n">
        <x:v>466</x:v>
      </x:c>
      <x:c r="B467" t="str">
        <x:f>IF(AND(C467='Калькулятор'!$B$6,'Калькулятор'!$D$14="Так",'Калькулятор'!$D$17="Так",'Калькулятор'!$D$19="Так",'Калькулятор'!$D$20="Так",'Калькулятор'!$D$21="Так"),"Активна","")</x:f>
      </x:c>
      <x:c r="C467" t="n">
        <x:v>5</x:v>
      </x:c>
      <x:c r="D467" t="str">
        <x:v>2+5+7+8+9</x:v>
      </x:c>
      <x:c r="E467" s="66" t="str">
        <x:f>IF(B467="Активна",'Калькулятор'!$C$14*'Калькулятор'!$C$17*'Калькулятор'!$C$19*'Калькулятор'!$C$20*'Калькулятор'!$C$21,"")</x:f>
      </x:c>
      <x:c r="F467" s="68" t="n">
        <x:f>IF(B467="Активна",'Калькулятор'!$B$9,0)</x:f>
        <x:v>0</x:v>
      </x:c>
      <x:c r="G467" t="str">
        <x:f>IF(B467&lt;&gt;"Активна","",IF(AND('Калькулятор'!$E$14="Виграш",'Калькулятор'!$E$17="Виграш",'Калькулятор'!$E$19="Виграш",'Калькулятор'!$E$20="Виграш",'Калькулятор'!$E$21="Виграш"),"Виграш",IF(AND('Калькулятор'!$E$14&lt;&gt;"Програш",'Калькулятор'!$E$17&lt;&gt;"Програш",'Калькулятор'!$E$19&lt;&gt;"Програш",'Калькулятор'!$E$20&lt;&gt;"Програш",'Калькулятор'!$E$21&lt;&gt;"Програш"),"Очікується","Програш")))</x:f>
      </x:c>
      <x:c r="H467" s="68" t="n">
        <x:f>IF(B467="Активна",F467*E467,0)</x:f>
        <x:v>0</x:v>
      </x:c>
      <x:c r="I467" s="68" t="n">
        <x:f>IF(AND(B467="Активна",G467&lt;&gt;"Програш"),F467*E467,0)</x:f>
        <x:v>0</x:v>
      </x:c>
      <x:c r="J467" s="68" t="n">
        <x:f>IF(AND(B467="Активна",G467="Виграш"),F467*E467,0)</x:f>
        <x:v>0</x:v>
      </x:c>
    </x:row>
    <x:row r="468">
      <x:c r="A468" t="n">
        <x:v>467</x:v>
      </x:c>
      <x:c r="B468" t="str">
        <x:f>IF(AND(C468='Калькулятор'!$B$6,'Калькулятор'!$D$13="Так",'Калькулятор'!$D$14="Так",'Калькулятор'!$D$17="Так",'Калькулятор'!$D$19="Так",'Калькулятор'!$D$20="Так",'Калькулятор'!$D$21="Так"),"Активна","")</x:f>
      </x:c>
      <x:c r="C468" t="n">
        <x:v>6</x:v>
      </x:c>
      <x:c r="D468" t="str">
        <x:v>1+2+5+7+8+9</x:v>
      </x:c>
      <x:c r="E468" s="66" t="str">
        <x:f>IF(B468="Активна",'Калькулятор'!$C$13*'Калькулятор'!$C$14*'Калькулятор'!$C$17*'Калькулятор'!$C$19*'Калькулятор'!$C$20*'Калькулятор'!$C$21,"")</x:f>
      </x:c>
      <x:c r="F468" s="68" t="n">
        <x:f>IF(B468="Активна",'Калькулятор'!$B$9,0)</x:f>
        <x:v>0</x:v>
      </x:c>
      <x:c r="G468" t="str">
        <x:f>IF(B468&lt;&gt;"Активна","",IF(AND('Калькулятор'!$E$13="Виграш",'Калькулятор'!$E$14="Виграш",'Калькулятор'!$E$17="Виграш",'Калькулятор'!$E$19="Виграш",'Калькулятор'!$E$20="Виграш",'Калькулятор'!$E$21="Виграш"),"Виграш",IF(AND('Калькулятор'!$E$13&lt;&gt;"Програш",'Калькулятор'!$E$14&lt;&gt;"Програш",'Калькулятор'!$E$17&lt;&gt;"Програш",'Калькулятор'!$E$19&lt;&gt;"Програш",'Калькулятор'!$E$20&lt;&gt;"Програш",'Калькулятор'!$E$21&lt;&gt;"Програш"),"Очікується","Програш")))</x:f>
      </x:c>
      <x:c r="H468" s="68" t="n">
        <x:f>IF(B468="Активна",F468*E468,0)</x:f>
        <x:v>0</x:v>
      </x:c>
      <x:c r="I468" s="68" t="n">
        <x:f>IF(AND(B468="Активна",G468&lt;&gt;"Програш"),F468*E468,0)</x:f>
        <x:v>0</x:v>
      </x:c>
      <x:c r="J468" s="68" t="n">
        <x:f>IF(AND(B468="Активна",G468="Виграш"),F468*E468,0)</x:f>
        <x:v>0</x:v>
      </x:c>
    </x:row>
    <x:row r="469">
      <x:c r="A469" t="n">
        <x:v>468</x:v>
      </x:c>
      <x:c r="B469" t="str">
        <x:f>IF(AND(C469='Калькулятор'!$B$6,'Калькулятор'!$D$15="Так",'Калькулятор'!$D$17="Так",'Калькулятор'!$D$19="Так",'Калькулятор'!$D$20="Так",'Калькулятор'!$D$21="Так"),"Активна","")</x:f>
      </x:c>
      <x:c r="C469" t="n">
        <x:v>5</x:v>
      </x:c>
      <x:c r="D469" t="str">
        <x:v>3+5+7+8+9</x:v>
      </x:c>
      <x:c r="E469" s="66" t="str">
        <x:f>IF(B469="Активна",'Калькулятор'!$C$15*'Калькулятор'!$C$17*'Калькулятор'!$C$19*'Калькулятор'!$C$20*'Калькулятор'!$C$21,"")</x:f>
      </x:c>
      <x:c r="F469" s="68" t="n">
        <x:f>IF(B469="Активна",'Калькулятор'!$B$9,0)</x:f>
        <x:v>0</x:v>
      </x:c>
      <x:c r="G469" t="str">
        <x:f>IF(B469&lt;&gt;"Активна","",IF(AND('Калькулятор'!$E$15="Виграш",'Калькулятор'!$E$17="Виграш",'Калькулятор'!$E$19="Виграш",'Калькулятор'!$E$20="Виграш",'Калькулятор'!$E$21="Виграш"),"Виграш",IF(AND('Калькулятор'!$E$15&lt;&gt;"Програш",'Калькулятор'!$E$17&lt;&gt;"Програш",'Калькулятор'!$E$19&lt;&gt;"Програш",'Калькулятор'!$E$20&lt;&gt;"Програш",'Калькулятор'!$E$21&lt;&gt;"Програш"),"Очікується","Програш")))</x:f>
      </x:c>
      <x:c r="H469" s="68" t="n">
        <x:f>IF(B469="Активна",F469*E469,0)</x:f>
        <x:v>0</x:v>
      </x:c>
      <x:c r="I469" s="68" t="n">
        <x:f>IF(AND(B469="Активна",G469&lt;&gt;"Програш"),F469*E469,0)</x:f>
        <x:v>0</x:v>
      </x:c>
      <x:c r="J469" s="68" t="n">
        <x:f>IF(AND(B469="Активна",G469="Виграш"),F469*E469,0)</x:f>
        <x:v>0</x:v>
      </x:c>
    </x:row>
    <x:row r="470">
      <x:c r="A470" t="n">
        <x:v>469</x:v>
      </x:c>
      <x:c r="B470" t="str">
        <x:f>IF(AND(C470='Калькулятор'!$B$6,'Калькулятор'!$D$13="Так",'Калькулятор'!$D$15="Так",'Калькулятор'!$D$17="Так",'Калькулятор'!$D$19="Так",'Калькулятор'!$D$20="Так",'Калькулятор'!$D$21="Так"),"Активна","")</x:f>
      </x:c>
      <x:c r="C470" t="n">
        <x:v>6</x:v>
      </x:c>
      <x:c r="D470" t="str">
        <x:v>1+3+5+7+8+9</x:v>
      </x:c>
      <x:c r="E470" s="66" t="str">
        <x:f>IF(B470="Активна",'Калькулятор'!$C$13*'Калькулятор'!$C$15*'Калькулятор'!$C$17*'Калькулятор'!$C$19*'Калькулятор'!$C$20*'Калькулятор'!$C$21,"")</x:f>
      </x:c>
      <x:c r="F470" s="68" t="n">
        <x:f>IF(B470="Активна",'Калькулятор'!$B$9,0)</x:f>
        <x:v>0</x:v>
      </x:c>
      <x:c r="G470" t="str">
        <x:f>IF(B470&lt;&gt;"Активна","",IF(AND('Калькулятор'!$E$13="Виграш",'Калькулятор'!$E$15="Виграш",'Калькулятор'!$E$17="Виграш",'Калькулятор'!$E$19="Виграш",'Калькулятор'!$E$20="Виграш",'Калькулятор'!$E$21="Виграш"),"Виграш",IF(AND('Калькулятор'!$E$13&lt;&gt;"Програш",'Калькулятор'!$E$15&lt;&gt;"Програш",'Калькулятор'!$E$17&lt;&gt;"Програш",'Калькулятор'!$E$19&lt;&gt;"Програш",'Калькулятор'!$E$20&lt;&gt;"Програш",'Калькулятор'!$E$21&lt;&gt;"Програш"),"Очікується","Програш")))</x:f>
      </x:c>
      <x:c r="H470" s="68" t="n">
        <x:f>IF(B470="Активна",F470*E470,0)</x:f>
        <x:v>0</x:v>
      </x:c>
      <x:c r="I470" s="68" t="n">
        <x:f>IF(AND(B470="Активна",G470&lt;&gt;"Програш"),F470*E470,0)</x:f>
        <x:v>0</x:v>
      </x:c>
      <x:c r="J470" s="68" t="n">
        <x:f>IF(AND(B470="Активна",G470="Виграш"),F470*E470,0)</x:f>
        <x:v>0</x:v>
      </x:c>
    </x:row>
    <x:row r="471">
      <x:c r="A471" t="n">
        <x:v>470</x:v>
      </x:c>
      <x:c r="B471" t="str">
        <x:f>IF(AND(C471='Калькулятор'!$B$6,'Калькулятор'!$D$14="Так",'Калькулятор'!$D$15="Так",'Калькулятор'!$D$17="Так",'Калькулятор'!$D$19="Так",'Калькулятор'!$D$20="Так",'Калькулятор'!$D$21="Так"),"Активна","")</x:f>
      </x:c>
      <x:c r="C471" t="n">
        <x:v>6</x:v>
      </x:c>
      <x:c r="D471" t="str">
        <x:v>2+3+5+7+8+9</x:v>
      </x:c>
      <x:c r="E471" s="66" t="str">
        <x:f>IF(B471="Активна",'Калькулятор'!$C$14*'Калькулятор'!$C$15*'Калькулятор'!$C$17*'Калькулятор'!$C$19*'Калькулятор'!$C$20*'Калькулятор'!$C$21,"")</x:f>
      </x:c>
      <x:c r="F471" s="68" t="n">
        <x:f>IF(B471="Активна",'Калькулятор'!$B$9,0)</x:f>
        <x:v>0</x:v>
      </x:c>
      <x:c r="G471" t="str">
        <x:f>IF(B471&lt;&gt;"Активна","",IF(AND('Калькулятор'!$E$14="Виграш",'Калькулятор'!$E$15="Виграш",'Калькулятор'!$E$17="Виграш",'Калькулятор'!$E$19="Виграш",'Калькулятор'!$E$20="Виграш",'Калькулятор'!$E$21="Виграш"),"Виграш",IF(AND('Калькулятор'!$E$14&lt;&gt;"Програш",'Калькулятор'!$E$15&lt;&gt;"Програш",'Калькулятор'!$E$17&lt;&gt;"Програш",'Калькулятор'!$E$19&lt;&gt;"Програш",'Калькулятор'!$E$20&lt;&gt;"Програш",'Калькулятор'!$E$21&lt;&gt;"Програш"),"Очікується","Програш")))</x:f>
      </x:c>
      <x:c r="H471" s="68" t="n">
        <x:f>IF(B471="Активна",F471*E471,0)</x:f>
        <x:v>0</x:v>
      </x:c>
      <x:c r="I471" s="68" t="n">
        <x:f>IF(AND(B471="Активна",G471&lt;&gt;"Програш"),F471*E471,0)</x:f>
        <x:v>0</x:v>
      </x:c>
      <x:c r="J471" s="68" t="n">
        <x:f>IF(AND(B471="Активна",G471="Виграш"),F471*E471,0)</x:f>
        <x:v>0</x:v>
      </x:c>
    </x:row>
    <x:row r="472">
      <x:c r="A472" t="n">
        <x:v>471</x:v>
      </x:c>
      <x:c r="B472" t="str">
        <x:f>IF(AND(C472='Калькулятор'!$B$6,'Калькулятор'!$D$13="Так",'Калькулятор'!$D$14="Так",'Калькулятор'!$D$15="Так",'Калькулятор'!$D$17="Так",'Калькулятор'!$D$19="Так",'Калькулятор'!$D$20="Так",'Калькулятор'!$D$21="Так"),"Активна","")</x:f>
      </x:c>
      <x:c r="C472" t="n">
        <x:v>7</x:v>
      </x:c>
      <x:c r="D472" t="str">
        <x:v>1+2+3+5+7+8+9</x:v>
      </x:c>
      <x:c r="E472" s="66" t="str">
        <x:f>IF(B472="Активна",'Калькулятор'!$C$13*'Калькулятор'!$C$14*'Калькулятор'!$C$15*'Калькулятор'!$C$17*'Калькулятор'!$C$19*'Калькулятор'!$C$20*'Калькулятор'!$C$21,"")</x:f>
      </x:c>
      <x:c r="F472" s="68" t="n">
        <x:f>IF(B472="Активна",'Калькулятор'!$B$9,0)</x:f>
        <x:v>0</x:v>
      </x:c>
      <x:c r="G472" t="str">
        <x:f>IF(B472&lt;&gt;"Активна","",IF(AND('Калькулятор'!$E$13="Виграш",'Калькулятор'!$E$14="Виграш",'Калькулятор'!$E$15="Виграш",'Калькулятор'!$E$17="Виграш",'Калькулятор'!$E$19="Виграш",'Калькулятор'!$E$20="Виграш",'Калькулятор'!$E$21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$19&lt;&gt;"Програш",'Калькулятор'!$E$20&lt;&gt;"Програш",'Калькулятор'!$E$21&lt;&gt;"Програш"),"Очікується","Програш")))</x:f>
      </x:c>
      <x:c r="H472" s="68" t="n">
        <x:f>IF(B472="Активна",F472*E472,0)</x:f>
        <x:v>0</x:v>
      </x:c>
      <x:c r="I472" s="68" t="n">
        <x:f>IF(AND(B472="Активна",G472&lt;&gt;"Програш"),F472*E472,0)</x:f>
        <x:v>0</x:v>
      </x:c>
      <x:c r="J472" s="68" t="n">
        <x:f>IF(AND(B472="Активна",G472="Виграш"),F472*E472,0)</x:f>
        <x:v>0</x:v>
      </x:c>
    </x:row>
    <x:row r="473">
      <x:c r="A473" t="n">
        <x:v>472</x:v>
      </x:c>
      <x:c r="B473" t="str">
        <x:f>IF(AND(C473='Калькулятор'!$B$6,'Калькулятор'!$D$16="Так",'Калькулятор'!$D$17="Так",'Калькулятор'!$D$19="Так",'Калькулятор'!$D$20="Так",'Калькулятор'!$D$21="Так"),"Активна","")</x:f>
      </x:c>
      <x:c r="C473" t="n">
        <x:v>5</x:v>
      </x:c>
      <x:c r="D473" t="str">
        <x:v>4+5+7+8+9</x:v>
      </x:c>
      <x:c r="E473" s="66" t="str">
        <x:f>IF(B473="Активна",'Калькулятор'!$C$16*'Калькулятор'!$C$17*'Калькулятор'!$C$19*'Калькулятор'!$C$20*'Калькулятор'!$C$21,"")</x:f>
      </x:c>
      <x:c r="F473" s="68" t="n">
        <x:f>IF(B473="Активна",'Калькулятор'!$B$9,0)</x:f>
        <x:v>0</x:v>
      </x:c>
      <x:c r="G473" t="str">
        <x:f>IF(B473&lt;&gt;"Активна","",IF(AND('Калькулятор'!$E$16="Виграш",'Калькулятор'!$E$17="Виграш",'Калькулятор'!$E$19="Виграш",'Калькулятор'!$E$20="Виграш",'Калькулятор'!$E$21="Виграш"),"Виграш",IF(AND('Калькулятор'!$E$16&lt;&gt;"Програш",'Калькулятор'!$E$17&lt;&gt;"Програш",'Калькулятор'!$E$19&lt;&gt;"Програш",'Калькулятор'!$E$20&lt;&gt;"Програш",'Калькулятор'!$E$21&lt;&gt;"Програш"),"Очікується","Програш")))</x:f>
      </x:c>
      <x:c r="H473" s="68" t="n">
        <x:f>IF(B473="Активна",F473*E473,0)</x:f>
        <x:v>0</x:v>
      </x:c>
      <x:c r="I473" s="68" t="n">
        <x:f>IF(AND(B473="Активна",G473&lt;&gt;"Програш"),F473*E473,0)</x:f>
        <x:v>0</x:v>
      </x:c>
      <x:c r="J473" s="68" t="n">
        <x:f>IF(AND(B473="Активна",G473="Виграш"),F473*E473,0)</x:f>
        <x:v>0</x:v>
      </x:c>
    </x:row>
    <x:row r="474">
      <x:c r="A474" t="n">
        <x:v>473</x:v>
      </x:c>
      <x:c r="B474" t="str">
        <x:f>IF(AND(C474='Калькулятор'!$B$6,'Калькулятор'!$D$13="Так",'Калькулятор'!$D$16="Так",'Калькулятор'!$D$17="Так",'Калькулятор'!$D$19="Так",'Калькулятор'!$D$20="Так",'Калькулятор'!$D$21="Так"),"Активна","")</x:f>
      </x:c>
      <x:c r="C474" t="n">
        <x:v>6</x:v>
      </x:c>
      <x:c r="D474" t="str">
        <x:v>1+4+5+7+8+9</x:v>
      </x:c>
      <x:c r="E474" s="66" t="str">
        <x:f>IF(B474="Активна",'Калькулятор'!$C$13*'Калькулятор'!$C$16*'Калькулятор'!$C$17*'Калькулятор'!$C$19*'Калькулятор'!$C$20*'Калькулятор'!$C$21,"")</x:f>
      </x:c>
      <x:c r="F474" s="68" t="n">
        <x:f>IF(B474="Активна",'Калькулятор'!$B$9,0)</x:f>
        <x:v>0</x:v>
      </x:c>
      <x:c r="G474" t="str">
        <x:f>IF(B474&lt;&gt;"Активна","",IF(AND('Калькулятор'!$E$13="Виграш",'Калькулятор'!$E$16="Виграш",'Калькулятор'!$E$17="Виграш",'Калькулятор'!$E$19="Виграш",'Калькулятор'!$E$20="Виграш",'Калькулятор'!$E$21="Виграш"),"Виграш",IF(AND('Калькулятор'!$E$13&lt;&gt;"Програш",'Калькулятор'!$E$16&lt;&gt;"Програш",'Калькулятор'!$E$17&lt;&gt;"Програш",'Калькулятор'!$E$19&lt;&gt;"Програш",'Калькулятор'!$E$20&lt;&gt;"Програш",'Калькулятор'!$E$21&lt;&gt;"Програш"),"Очікується","Програш")))</x:f>
      </x:c>
      <x:c r="H474" s="68" t="n">
        <x:f>IF(B474="Активна",F474*E474,0)</x:f>
        <x:v>0</x:v>
      </x:c>
      <x:c r="I474" s="68" t="n">
        <x:f>IF(AND(B474="Активна",G474&lt;&gt;"Програш"),F474*E474,0)</x:f>
        <x:v>0</x:v>
      </x:c>
      <x:c r="J474" s="68" t="n">
        <x:f>IF(AND(B474="Активна",G474="Виграш"),F474*E474,0)</x:f>
        <x:v>0</x:v>
      </x:c>
    </x:row>
    <x:row r="475">
      <x:c r="A475" t="n">
        <x:v>474</x:v>
      </x:c>
      <x:c r="B475" t="str">
        <x:f>IF(AND(C475='Калькулятор'!$B$6,'Калькулятор'!$D$14="Так",'Калькулятор'!$D$16="Так",'Калькулятор'!$D$17="Так",'Калькулятор'!$D$19="Так",'Калькулятор'!$D$20="Так",'Калькулятор'!$D$21="Так"),"Активна","")</x:f>
      </x:c>
      <x:c r="C475" t="n">
        <x:v>6</x:v>
      </x:c>
      <x:c r="D475" t="str">
        <x:v>2+4+5+7+8+9</x:v>
      </x:c>
      <x:c r="E475" s="66" t="str">
        <x:f>IF(B475="Активна",'Калькулятор'!$C$14*'Калькулятор'!$C$16*'Калькулятор'!$C$17*'Калькулятор'!$C$19*'Калькулятор'!$C$20*'Калькулятор'!$C$21,"")</x:f>
      </x:c>
      <x:c r="F475" s="68" t="n">
        <x:f>IF(B475="Активна",'Калькулятор'!$B$9,0)</x:f>
        <x:v>0</x:v>
      </x:c>
      <x:c r="G475" t="str">
        <x:f>IF(B475&lt;&gt;"Активна","",IF(AND('Калькулятор'!$E$14="Виграш",'Калькулятор'!$E$16="Виграш",'Калькулятор'!$E$17="Виграш",'Калькулятор'!$E$19="Виграш",'Калькулятор'!$E$20="Виграш",'Калькулятор'!$E$21="Виграш"),"Виграш",IF(AND('Калькулятор'!$E$14&lt;&gt;"Програш",'Калькулятор'!$E$16&lt;&gt;"Програш",'Калькулятор'!$E$17&lt;&gt;"Програш",'Калькулятор'!$E$19&lt;&gt;"Програш",'Калькулятор'!$E$20&lt;&gt;"Програш",'Калькулятор'!$E$21&lt;&gt;"Програш"),"Очікується","Програш")))</x:f>
      </x:c>
      <x:c r="H475" s="68" t="n">
        <x:f>IF(B475="Активна",F475*E475,0)</x:f>
        <x:v>0</x:v>
      </x:c>
      <x:c r="I475" s="68" t="n">
        <x:f>IF(AND(B475="Активна",G475&lt;&gt;"Програш"),F475*E475,0)</x:f>
        <x:v>0</x:v>
      </x:c>
      <x:c r="J475" s="68" t="n">
        <x:f>IF(AND(B475="Активна",G475="Виграш"),F475*E475,0)</x:f>
        <x:v>0</x:v>
      </x:c>
    </x:row>
    <x:row r="476">
      <x:c r="A476" t="n">
        <x:v>475</x:v>
      </x:c>
      <x:c r="B476" t="str">
        <x:f>IF(AND(C476='Калькулятор'!$B$6,'Калькулятор'!$D$13="Так",'Калькулятор'!$D$14="Так",'Калькулятор'!$D$16="Так",'Калькулятор'!$D$17="Так",'Калькулятор'!$D$19="Так",'Калькулятор'!$D$20="Так",'Калькулятор'!$D$21="Так"),"Активна","")</x:f>
      </x:c>
      <x:c r="C476" t="n">
        <x:v>7</x:v>
      </x:c>
      <x:c r="D476" t="str">
        <x:v>1+2+4+5+7+8+9</x:v>
      </x:c>
      <x:c r="E476" s="66" t="str">
        <x:f>IF(B476="Активна",'Калькулятор'!$C$13*'Калькулятор'!$C$14*'Калькулятор'!$C$16*'Калькулятор'!$C$17*'Калькулятор'!$C$19*'Калькулятор'!$C$20*'Калькулятор'!$C$21,"")</x:f>
      </x:c>
      <x:c r="F476" s="68" t="n">
        <x:f>IF(B476="Активна",'Калькулятор'!$B$9,0)</x:f>
        <x:v>0</x:v>
      </x:c>
      <x:c r="G476" t="str">
        <x:f>IF(B476&lt;&gt;"Активна","",IF(AND('Калькулятор'!$E$13="Виграш",'Калькулятор'!$E$14="Виграш",'Калькулятор'!$E$16="Виграш",'Калькулятор'!$E$17="Виграш",'Калькулятор'!$E$19="Виграш",'Калькулятор'!$E$20="Виграш",'Калькулятор'!$E$21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$19&lt;&gt;"Програш",'Калькулятор'!$E$20&lt;&gt;"Програш",'Калькулятор'!$E$21&lt;&gt;"Програш"),"Очікується","Програш")))</x:f>
      </x:c>
      <x:c r="H476" s="68" t="n">
        <x:f>IF(B476="Активна",F476*E476,0)</x:f>
        <x:v>0</x:v>
      </x:c>
      <x:c r="I476" s="68" t="n">
        <x:f>IF(AND(B476="Активна",G476&lt;&gt;"Програш"),F476*E476,0)</x:f>
        <x:v>0</x:v>
      </x:c>
      <x:c r="J476" s="68" t="n">
        <x:f>IF(AND(B476="Активна",G476="Виграш"),F476*E476,0)</x:f>
        <x:v>0</x:v>
      </x:c>
    </x:row>
    <x:row r="477">
      <x:c r="A477" t="n">
        <x:v>476</x:v>
      </x:c>
      <x:c r="B477" t="str">
        <x:f>IF(AND(C477='Калькулятор'!$B$6,'Калькулятор'!$D$15="Так",'Калькулятор'!$D$16="Так",'Калькулятор'!$D$17="Так",'Калькулятор'!$D$19="Так",'Калькулятор'!$D$20="Так",'Калькулятор'!$D$21="Так"),"Активна","")</x:f>
      </x:c>
      <x:c r="C477" t="n">
        <x:v>6</x:v>
      </x:c>
      <x:c r="D477" t="str">
        <x:v>3+4+5+7+8+9</x:v>
      </x:c>
      <x:c r="E477" s="66" t="str">
        <x:f>IF(B477="Активна",'Калькулятор'!$C$15*'Калькулятор'!$C$16*'Калькулятор'!$C$17*'Калькулятор'!$C$19*'Калькулятор'!$C$20*'Калькулятор'!$C$21,"")</x:f>
      </x:c>
      <x:c r="F477" s="68" t="n">
        <x:f>IF(B477="Активна",'Калькулятор'!$B$9,0)</x:f>
        <x:v>0</x:v>
      </x:c>
      <x:c r="G477" t="str">
        <x:f>IF(B477&lt;&gt;"Активна","",IF(AND('Калькулятор'!$E$15="Виграш",'Калькулятор'!$E$16="Виграш",'Калькулятор'!$E$17="Виграш",'Калькулятор'!$E$19="Виграш",'Калькулятор'!$E$20="Виграш",'Калькулятор'!$E$21="Виграш"),"Виграш",IF(AND('Калькулятор'!$E$15&lt;&gt;"Програш",'Калькулятор'!$E$16&lt;&gt;"Програш",'Калькулятор'!$E$17&lt;&gt;"Програш",'Калькулятор'!$E$19&lt;&gt;"Програш",'Калькулятор'!$E$20&lt;&gt;"Програш",'Калькулятор'!$E$21&lt;&gt;"Програш"),"Очікується","Програш")))</x:f>
      </x:c>
      <x:c r="H477" s="68" t="n">
        <x:f>IF(B477="Активна",F477*E477,0)</x:f>
        <x:v>0</x:v>
      </x:c>
      <x:c r="I477" s="68" t="n">
        <x:f>IF(AND(B477="Активна",G477&lt;&gt;"Програш"),F477*E477,0)</x:f>
        <x:v>0</x:v>
      </x:c>
      <x:c r="J477" s="68" t="n">
        <x:f>IF(AND(B477="Активна",G477="Виграш"),F477*E477,0)</x:f>
        <x:v>0</x:v>
      </x:c>
    </x:row>
    <x:row r="478">
      <x:c r="A478" t="n">
        <x:v>477</x:v>
      </x:c>
      <x:c r="B478" t="str">
        <x:f>IF(AND(C478='Калькулятор'!$B$6,'Калькулятор'!$D$13="Так",'Калькулятор'!$D$15="Так",'Калькулятор'!$D$16="Так",'Калькулятор'!$D$17="Так",'Калькулятор'!$D$19="Так",'Калькулятор'!$D$20="Так",'Калькулятор'!$D$21="Так"),"Активна","")</x:f>
      </x:c>
      <x:c r="C478" t="n">
        <x:v>7</x:v>
      </x:c>
      <x:c r="D478" t="str">
        <x:v>1+3+4+5+7+8+9</x:v>
      </x:c>
      <x:c r="E478" s="66" t="str">
        <x:f>IF(B478="Активна",'Калькулятор'!$C$13*'Калькулятор'!$C$15*'Калькулятор'!$C$16*'Калькулятор'!$C$17*'Калькулятор'!$C$19*'Калькулятор'!$C$20*'Калькулятор'!$C$21,"")</x:f>
      </x:c>
      <x:c r="F478" s="68" t="n">
        <x:f>IF(B478="Активна",'Калькулятор'!$B$9,0)</x:f>
        <x:v>0</x:v>
      </x:c>
      <x:c r="G478" t="str">
        <x:f>IF(B478&lt;&gt;"Активна","",IF(AND('Калькулятор'!$E$13="Виграш",'Калькулятор'!$E$15="Виграш",'Калькулятор'!$E$16="Виграш",'Калькулятор'!$E$17="Виграш",'Калькулятор'!$E$19="Виграш",'Калькулятор'!$E$20="Виграш",'Калькулятор'!$E$21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$19&lt;&gt;"Програш",'Калькулятор'!$E$20&lt;&gt;"Програш",'Калькулятор'!$E$21&lt;&gt;"Програш"),"Очікується","Програш")))</x:f>
      </x:c>
      <x:c r="H478" s="68" t="n">
        <x:f>IF(B478="Активна",F478*E478,0)</x:f>
        <x:v>0</x:v>
      </x:c>
      <x:c r="I478" s="68" t="n">
        <x:f>IF(AND(B478="Активна",G478&lt;&gt;"Програш"),F478*E478,0)</x:f>
        <x:v>0</x:v>
      </x:c>
      <x:c r="J478" s="68" t="n">
        <x:f>IF(AND(B478="Активна",G478="Виграш"),F478*E478,0)</x:f>
        <x:v>0</x:v>
      </x:c>
    </x:row>
    <x:row r="479">
      <x:c r="A479" t="n">
        <x:v>478</x:v>
      </x:c>
      <x:c r="B479" t="str">
        <x:f>IF(AND(C479='Калькулятор'!$B$6,'Калькулятор'!$D$14="Так",'Калькулятор'!$D$15="Так",'Калькулятор'!$D$16="Так",'Калькулятор'!$D$17="Так",'Калькулятор'!$D$19="Так",'Калькулятор'!$D$20="Так",'Калькулятор'!$D$21="Так"),"Активна","")</x:f>
      </x:c>
      <x:c r="C479" t="n">
        <x:v>7</x:v>
      </x:c>
      <x:c r="D479" t="str">
        <x:v>2+3+4+5+7+8+9</x:v>
      </x:c>
      <x:c r="E479" s="66" t="str">
        <x:f>IF(B479="Активна",'Калькулятор'!$C$14*'Калькулятор'!$C$15*'Калькулятор'!$C$16*'Калькулятор'!$C$17*'Калькулятор'!$C$19*'Калькулятор'!$C$20*'Калькулятор'!$C$21,"")</x:f>
      </x:c>
      <x:c r="F479" s="68" t="n">
        <x:f>IF(B479="Активна",'Калькулятор'!$B$9,0)</x:f>
        <x:v>0</x:v>
      </x:c>
      <x:c r="G479" t="str">
        <x:f>IF(B479&lt;&gt;"Активна","",IF(AND('Калькулятор'!$E$14="Виграш",'Калькулятор'!$E$15="Виграш",'Калькулятор'!$E$16="Виграш",'Калькулятор'!$E$17="Виграш",'Калькулятор'!$E$19="Виграш",'Калькулятор'!$E$20="Виграш",'Калькулятор'!$E$21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$19&lt;&gt;"Програш",'Калькулятор'!$E$20&lt;&gt;"Програш",'Калькулятор'!$E$21&lt;&gt;"Програш"),"Очікується","Програш")))</x:f>
      </x:c>
      <x:c r="H479" s="68" t="n">
        <x:f>IF(B479="Активна",F479*E479,0)</x:f>
        <x:v>0</x:v>
      </x:c>
      <x:c r="I479" s="68" t="n">
        <x:f>IF(AND(B479="Активна",G479&lt;&gt;"Програш"),F479*E479,0)</x:f>
        <x:v>0</x:v>
      </x:c>
      <x:c r="J479" s="68" t="n">
        <x:f>IF(AND(B479="Активна",G479="Виграш"),F479*E479,0)</x:f>
        <x:v>0</x:v>
      </x:c>
    </x:row>
    <x:row r="480">
      <x:c r="A480" t="n">
        <x:v>479</x:v>
      </x:c>
      <x:c r="B480" t="str">
        <x:f>IF(AND(C480='Калькулятор'!$B$6,'Калькулятор'!$D$13="Так",'Калькулятор'!$D$14="Так",'Калькулятор'!$D$15="Так",'Калькулятор'!$D$16="Так",'Калькулятор'!$D$17="Так",'Калькулятор'!$D$19="Так",'Калькулятор'!$D$20="Так",'Калькулятор'!$D$21="Так"),"Активна","")</x:f>
      </x:c>
      <x:c r="C480" t="n">
        <x:v>8</x:v>
      </x:c>
      <x:c r="D480" t="str">
        <x:v>1+2+3+4+5+7+8+9</x:v>
      </x:c>
      <x:c r="E480" s="66" t="str">
        <x:f>IF(B480="Активна",'Калькулятор'!$C$13*'Калькулятор'!$C$14*'Калькулятор'!$C$15*'Калькулятор'!$C$16*'Калькулятор'!$C$17*'Калькулятор'!$C$19*'Калькулятор'!$C$20*'Калькулятор'!$C$21,"")</x:f>
      </x:c>
      <x:c r="F480" s="68" t="n">
        <x:f>IF(B480="Активна",'Калькулятор'!$B$9,0)</x:f>
        <x:v>0</x:v>
      </x:c>
      <x:c r="G480" t="str">
        <x:f>IF(B480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$19="Виграш",'Калькулятор'!$E$20="Виграш",'Калькулятор'!$E$21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$19&lt;&gt;"Програш",'Калькулятор'!$E$20&lt;&gt;"Програш",'Калькулятор'!$E$21&lt;&gt;"Програш"),"Очікується","Програш")))</x:f>
      </x:c>
      <x:c r="H480" s="68" t="n">
        <x:f>IF(B480="Активна",F480*E480,0)</x:f>
        <x:v>0</x:v>
      </x:c>
      <x:c r="I480" s="68" t="n">
        <x:f>IF(AND(B480="Активна",G480&lt;&gt;"Програш"),F480*E480,0)</x:f>
        <x:v>0</x:v>
      </x:c>
      <x:c r="J480" s="68" t="n">
        <x:f>IF(AND(B480="Активна",G480="Виграш"),F480*E480,0)</x:f>
        <x:v>0</x:v>
      </x:c>
    </x:row>
    <x:row r="481">
      <x:c r="A481" t="n">
        <x:v>480</x:v>
      </x:c>
      <x:c r="B481" t="str">
        <x:f>IF(AND(C481='Калькулятор'!$B$6,'Калькулятор'!$D$18="Так",'Калькулятор'!$D$19="Так",'Калькулятор'!$D$20="Так",'Калькулятор'!$D$21="Так"),"Активна","")</x:f>
      </x:c>
      <x:c r="C481" t="n">
        <x:v>4</x:v>
      </x:c>
      <x:c r="D481" t="str">
        <x:v>6+7+8+9</x:v>
      </x:c>
      <x:c r="E481" s="66" t="str">
        <x:f>IF(B481="Активна",'Калькулятор'!$C$18*'Калькулятор'!$C$19*'Калькулятор'!$C$20*'Калькулятор'!$C$21,"")</x:f>
      </x:c>
      <x:c r="F481" s="68" t="n">
        <x:f>IF(B481="Активна",'Калькулятор'!$B$9,0)</x:f>
        <x:v>0</x:v>
      </x:c>
      <x:c r="G481" t="str">
        <x:f>IF(B481&lt;&gt;"Активна","",IF(AND('Калькулятор'!$E$18="Виграш",'Калькулятор'!$E$19="Виграш",'Калькулятор'!$E$20="Виграш",'Калькулятор'!$E$21="Виграш"),"Виграш",IF(AND(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481" s="68" t="n">
        <x:f>IF(B481="Активна",F481*E481,0)</x:f>
        <x:v>0</x:v>
      </x:c>
      <x:c r="I481" s="68" t="n">
        <x:f>IF(AND(B481="Активна",G481&lt;&gt;"Програш"),F481*E481,0)</x:f>
        <x:v>0</x:v>
      </x:c>
      <x:c r="J481" s="68" t="n">
        <x:f>IF(AND(B481="Активна",G481="Виграш"),F481*E481,0)</x:f>
        <x:v>0</x:v>
      </x:c>
    </x:row>
    <x:row r="482">
      <x:c r="A482" t="n">
        <x:v>481</x:v>
      </x:c>
      <x:c r="B482" t="str">
        <x:f>IF(AND(C482='Калькулятор'!$B$6,'Калькулятор'!$D$13="Так",'Калькулятор'!$D$18="Так",'Калькулятор'!$D$19="Так",'Калькулятор'!$D$20="Так",'Калькулятор'!$D$21="Так"),"Активна","")</x:f>
      </x:c>
      <x:c r="C482" t="n">
        <x:v>5</x:v>
      </x:c>
      <x:c r="D482" t="str">
        <x:v>1+6+7+8+9</x:v>
      </x:c>
      <x:c r="E482" s="66" t="str">
        <x:f>IF(B482="Активна",'Калькулятор'!$C$13*'Калькулятор'!$C$18*'Калькулятор'!$C$19*'Калькулятор'!$C$20*'Калькулятор'!$C$21,"")</x:f>
      </x:c>
      <x:c r="F482" s="68" t="n">
        <x:f>IF(B482="Активна",'Калькулятор'!$B$9,0)</x:f>
        <x:v>0</x:v>
      </x:c>
      <x:c r="G482" t="str">
        <x:f>IF(B482&lt;&gt;"Активна","",IF(AND('Калькулятор'!$E$13="Виграш",'Калькулятор'!$E$18="Виграш",'Калькулятор'!$E$19="Виграш",'Калькулятор'!$E$20="Виграш",'Калькулятор'!$E$21="Виграш"),"Виграш",IF(AND('Калькулятор'!$E$13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482" s="68" t="n">
        <x:f>IF(B482="Активна",F482*E482,0)</x:f>
        <x:v>0</x:v>
      </x:c>
      <x:c r="I482" s="68" t="n">
        <x:f>IF(AND(B482="Активна",G482&lt;&gt;"Програш"),F482*E482,0)</x:f>
        <x:v>0</x:v>
      </x:c>
      <x:c r="J482" s="68" t="n">
        <x:f>IF(AND(B482="Активна",G482="Виграш"),F482*E482,0)</x:f>
        <x:v>0</x:v>
      </x:c>
    </x:row>
    <x:row r="483">
      <x:c r="A483" t="n">
        <x:v>482</x:v>
      </x:c>
      <x:c r="B483" t="str">
        <x:f>IF(AND(C483='Калькулятор'!$B$6,'Калькулятор'!$D$14="Так",'Калькулятор'!$D$18="Так",'Калькулятор'!$D$19="Так",'Калькулятор'!$D$20="Так",'Калькулятор'!$D$21="Так"),"Активна","")</x:f>
      </x:c>
      <x:c r="C483" t="n">
        <x:v>5</x:v>
      </x:c>
      <x:c r="D483" t="str">
        <x:v>2+6+7+8+9</x:v>
      </x:c>
      <x:c r="E483" s="66" t="str">
        <x:f>IF(B483="Активна",'Калькулятор'!$C$14*'Калькулятор'!$C$18*'Калькулятор'!$C$19*'Калькулятор'!$C$20*'Калькулятор'!$C$21,"")</x:f>
      </x:c>
      <x:c r="F483" s="68" t="n">
        <x:f>IF(B483="Активна",'Калькулятор'!$B$9,0)</x:f>
        <x:v>0</x:v>
      </x:c>
      <x:c r="G483" t="str">
        <x:f>IF(B483&lt;&gt;"Активна","",IF(AND('Калькулятор'!$E$14="Виграш",'Калькулятор'!$E$18="Виграш",'Калькулятор'!$E$19="Виграш",'Калькулятор'!$E$20="Виграш",'Калькулятор'!$E$21="Виграш"),"Виграш",IF(AND('Калькулятор'!$E$14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483" s="68" t="n">
        <x:f>IF(B483="Активна",F483*E483,0)</x:f>
        <x:v>0</x:v>
      </x:c>
      <x:c r="I483" s="68" t="n">
        <x:f>IF(AND(B483="Активна",G483&lt;&gt;"Програш"),F483*E483,0)</x:f>
        <x:v>0</x:v>
      </x:c>
      <x:c r="J483" s="68" t="n">
        <x:f>IF(AND(B483="Активна",G483="Виграш"),F483*E483,0)</x:f>
        <x:v>0</x:v>
      </x:c>
    </x:row>
    <x:row r="484">
      <x:c r="A484" t="n">
        <x:v>483</x:v>
      </x:c>
      <x:c r="B484" t="str">
        <x:f>IF(AND(C484='Калькулятор'!$B$6,'Калькулятор'!$D$13="Так",'Калькулятор'!$D$14="Так",'Калькулятор'!$D$18="Так",'Калькулятор'!$D$19="Так",'Калькулятор'!$D$20="Так",'Калькулятор'!$D$21="Так"),"Активна","")</x:f>
      </x:c>
      <x:c r="C484" t="n">
        <x:v>6</x:v>
      </x:c>
      <x:c r="D484" t="str">
        <x:v>1+2+6+7+8+9</x:v>
      </x:c>
      <x:c r="E484" s="66" t="str">
        <x:f>IF(B484="Активна",'Калькулятор'!$C$13*'Калькулятор'!$C$14*'Калькулятор'!$C$18*'Калькулятор'!$C$19*'Калькулятор'!$C$20*'Калькулятор'!$C$21,"")</x:f>
      </x:c>
      <x:c r="F484" s="68" t="n">
        <x:f>IF(B484="Активна",'Калькулятор'!$B$9,0)</x:f>
        <x:v>0</x:v>
      </x:c>
      <x:c r="G484" t="str">
        <x:f>IF(B484&lt;&gt;"Активна","",IF(AND('Калькулятор'!$E$13="Виграш",'Калькулятор'!$E$14="Виграш",'Калькулятор'!$E$18="Виграш",'Калькулятор'!$E$19="Виграш",'Калькулятор'!$E$20="Виграш",'Калькулятор'!$E$21="Виграш"),"Виграш",IF(AND('Калькулятор'!$E$13&lt;&gt;"Програш",'Калькулятор'!$E$14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484" s="68" t="n">
        <x:f>IF(B484="Активна",F484*E484,0)</x:f>
        <x:v>0</x:v>
      </x:c>
      <x:c r="I484" s="68" t="n">
        <x:f>IF(AND(B484="Активна",G484&lt;&gt;"Програш"),F484*E484,0)</x:f>
        <x:v>0</x:v>
      </x:c>
      <x:c r="J484" s="68" t="n">
        <x:f>IF(AND(B484="Активна",G484="Виграш"),F484*E484,0)</x:f>
        <x:v>0</x:v>
      </x:c>
    </x:row>
    <x:row r="485">
      <x:c r="A485" t="n">
        <x:v>484</x:v>
      </x:c>
      <x:c r="B485" t="str">
        <x:f>IF(AND(C485='Калькулятор'!$B$6,'Калькулятор'!$D$15="Так",'Калькулятор'!$D$18="Так",'Калькулятор'!$D$19="Так",'Калькулятор'!$D$20="Так",'Калькулятор'!$D$21="Так"),"Активна","")</x:f>
      </x:c>
      <x:c r="C485" t="n">
        <x:v>5</x:v>
      </x:c>
      <x:c r="D485" t="str">
        <x:v>3+6+7+8+9</x:v>
      </x:c>
      <x:c r="E485" s="66" t="str">
        <x:f>IF(B485="Активна",'Калькулятор'!$C$15*'Калькулятор'!$C$18*'Калькулятор'!$C$19*'Калькулятор'!$C$20*'Калькулятор'!$C$21,"")</x:f>
      </x:c>
      <x:c r="F485" s="68" t="n">
        <x:f>IF(B485="Активна",'Калькулятор'!$B$9,0)</x:f>
        <x:v>0</x:v>
      </x:c>
      <x:c r="G485" t="str">
        <x:f>IF(B485&lt;&gt;"Активна","",IF(AND('Калькулятор'!$E$15="Виграш",'Калькулятор'!$E$18="Виграш",'Калькулятор'!$E$19="Виграш",'Калькулятор'!$E$20="Виграш",'Калькулятор'!$E$21="Виграш"),"Виграш",IF(AND('Калькулятор'!$E$15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485" s="68" t="n">
        <x:f>IF(B485="Активна",F485*E485,0)</x:f>
        <x:v>0</x:v>
      </x:c>
      <x:c r="I485" s="68" t="n">
        <x:f>IF(AND(B485="Активна",G485&lt;&gt;"Програш"),F485*E485,0)</x:f>
        <x:v>0</x:v>
      </x:c>
      <x:c r="J485" s="68" t="n">
        <x:f>IF(AND(B485="Активна",G485="Виграш"),F485*E485,0)</x:f>
        <x:v>0</x:v>
      </x:c>
    </x:row>
    <x:row r="486">
      <x:c r="A486" t="n">
        <x:v>485</x:v>
      </x:c>
      <x:c r="B486" t="str">
        <x:f>IF(AND(C486='Калькулятор'!$B$6,'Калькулятор'!$D$13="Так",'Калькулятор'!$D$15="Так",'Калькулятор'!$D$18="Так",'Калькулятор'!$D$19="Так",'Калькулятор'!$D$20="Так",'Калькулятор'!$D$21="Так"),"Активна","")</x:f>
      </x:c>
      <x:c r="C486" t="n">
        <x:v>6</x:v>
      </x:c>
      <x:c r="D486" t="str">
        <x:v>1+3+6+7+8+9</x:v>
      </x:c>
      <x:c r="E486" s="66" t="str">
        <x:f>IF(B486="Активна",'Калькулятор'!$C$13*'Калькулятор'!$C$15*'Калькулятор'!$C$18*'Калькулятор'!$C$19*'Калькулятор'!$C$20*'Калькулятор'!$C$21,"")</x:f>
      </x:c>
      <x:c r="F486" s="68" t="n">
        <x:f>IF(B486="Активна",'Калькулятор'!$B$9,0)</x:f>
        <x:v>0</x:v>
      </x:c>
      <x:c r="G486" t="str">
        <x:f>IF(B486&lt;&gt;"Активна","",IF(AND('Калькулятор'!$E$13="Виграш",'Калькулятор'!$E$15="Виграш",'Калькулятор'!$E$18="Виграш",'Калькулятор'!$E$19="Виграш",'Калькулятор'!$E$20="Виграш",'Калькулятор'!$E$21="Виграш"),"Виграш",IF(AND('Калькулятор'!$E$13&lt;&gt;"Програш",'Калькулятор'!$E$15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486" s="68" t="n">
        <x:f>IF(B486="Активна",F486*E486,0)</x:f>
        <x:v>0</x:v>
      </x:c>
      <x:c r="I486" s="68" t="n">
        <x:f>IF(AND(B486="Активна",G486&lt;&gt;"Програш"),F486*E486,0)</x:f>
        <x:v>0</x:v>
      </x:c>
      <x:c r="J486" s="68" t="n">
        <x:f>IF(AND(B486="Активна",G486="Виграш"),F486*E486,0)</x:f>
        <x:v>0</x:v>
      </x:c>
    </x:row>
    <x:row r="487">
      <x:c r="A487" t="n">
        <x:v>486</x:v>
      </x:c>
      <x:c r="B487" t="str">
        <x:f>IF(AND(C487='Калькулятор'!$B$6,'Калькулятор'!$D$14="Так",'Калькулятор'!$D$15="Так",'Калькулятор'!$D$18="Так",'Калькулятор'!$D$19="Так",'Калькулятор'!$D$20="Так",'Калькулятор'!$D$21="Так"),"Активна","")</x:f>
      </x:c>
      <x:c r="C487" t="n">
        <x:v>6</x:v>
      </x:c>
      <x:c r="D487" t="str">
        <x:v>2+3+6+7+8+9</x:v>
      </x:c>
      <x:c r="E487" s="66" t="str">
        <x:f>IF(B487="Активна",'Калькулятор'!$C$14*'Калькулятор'!$C$15*'Калькулятор'!$C$18*'Калькулятор'!$C$19*'Калькулятор'!$C$20*'Калькулятор'!$C$21,"")</x:f>
      </x:c>
      <x:c r="F487" s="68" t="n">
        <x:f>IF(B487="Активна",'Калькулятор'!$B$9,0)</x:f>
        <x:v>0</x:v>
      </x:c>
      <x:c r="G487" t="str">
        <x:f>IF(B487&lt;&gt;"Активна","",IF(AND('Калькулятор'!$E$14="Виграш",'Калькулятор'!$E$15="Виграш",'Калькулятор'!$E$18="Виграш",'Калькулятор'!$E$19="Виграш",'Калькулятор'!$E$20="Виграш",'Калькулятор'!$E$21="Виграш"),"Виграш",IF(AND('Калькулятор'!$E$14&lt;&gt;"Програш",'Калькулятор'!$E$15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487" s="68" t="n">
        <x:f>IF(B487="Активна",F487*E487,0)</x:f>
        <x:v>0</x:v>
      </x:c>
      <x:c r="I487" s="68" t="n">
        <x:f>IF(AND(B487="Активна",G487&lt;&gt;"Програш"),F487*E487,0)</x:f>
        <x:v>0</x:v>
      </x:c>
      <x:c r="J487" s="68" t="n">
        <x:f>IF(AND(B487="Активна",G487="Виграш"),F487*E487,0)</x:f>
        <x:v>0</x:v>
      </x:c>
    </x:row>
    <x:row r="488">
      <x:c r="A488" t="n">
        <x:v>487</x:v>
      </x:c>
      <x:c r="B488" t="str">
        <x:f>IF(AND(C488='Калькулятор'!$B$6,'Калькулятор'!$D$13="Так",'Калькулятор'!$D$14="Так",'Калькулятор'!$D$15="Так",'Калькулятор'!$D$18="Так",'Калькулятор'!$D$19="Так",'Калькулятор'!$D$20="Так",'Калькулятор'!$D$21="Так"),"Активна","")</x:f>
      </x:c>
      <x:c r="C488" t="n">
        <x:v>7</x:v>
      </x:c>
      <x:c r="D488" t="str">
        <x:v>1+2+3+6+7+8+9</x:v>
      </x:c>
      <x:c r="E488" s="66" t="str">
        <x:f>IF(B488="Активна",'Калькулятор'!$C$13*'Калькулятор'!$C$14*'Калькулятор'!$C$15*'Калькулятор'!$C$18*'Калькулятор'!$C$19*'Калькулятор'!$C$20*'Калькулятор'!$C$21,"")</x:f>
      </x:c>
      <x:c r="F488" s="68" t="n">
        <x:f>IF(B488="Активна",'Калькулятор'!$B$9,0)</x:f>
        <x:v>0</x:v>
      </x:c>
      <x:c r="G488" t="str">
        <x:f>IF(B488&lt;&gt;"Активна","",IF(AND('Калькулятор'!$E$13="Виграш",'Калькулятор'!$E$14="Виграш",'Калькулятор'!$E$15="Виграш",'Калькулятор'!$E$18="Виграш",'Калькулятор'!$E$19="Виграш",'Калькулятор'!$E$20="Виграш",'Калькулятор'!$E$21="Виграш"),"Виграш",IF(AND('Калькулятор'!$E$13&lt;&gt;"Програш",'Калькулятор'!$E$14&lt;&gt;"Програш",'Калькулятор'!$E$15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488" s="68" t="n">
        <x:f>IF(B488="Активна",F488*E488,0)</x:f>
        <x:v>0</x:v>
      </x:c>
      <x:c r="I488" s="68" t="n">
        <x:f>IF(AND(B488="Активна",G488&lt;&gt;"Програш"),F488*E488,0)</x:f>
        <x:v>0</x:v>
      </x:c>
      <x:c r="J488" s="68" t="n">
        <x:f>IF(AND(B488="Активна",G488="Виграш"),F488*E488,0)</x:f>
        <x:v>0</x:v>
      </x:c>
    </x:row>
    <x:row r="489">
      <x:c r="A489" t="n">
        <x:v>488</x:v>
      </x:c>
      <x:c r="B489" t="str">
        <x:f>IF(AND(C489='Калькулятор'!$B$6,'Калькулятор'!$D$16="Так",'Калькулятор'!$D$18="Так",'Калькулятор'!$D$19="Так",'Калькулятор'!$D$20="Так",'Калькулятор'!$D$21="Так"),"Активна","")</x:f>
      </x:c>
      <x:c r="C489" t="n">
        <x:v>5</x:v>
      </x:c>
      <x:c r="D489" t="str">
        <x:v>4+6+7+8+9</x:v>
      </x:c>
      <x:c r="E489" s="66" t="str">
        <x:f>IF(B489="Активна",'Калькулятор'!$C$16*'Калькулятор'!$C$18*'Калькулятор'!$C$19*'Калькулятор'!$C$20*'Калькулятор'!$C$21,"")</x:f>
      </x:c>
      <x:c r="F489" s="68" t="n">
        <x:f>IF(B489="Активна",'Калькулятор'!$B$9,0)</x:f>
        <x:v>0</x:v>
      </x:c>
      <x:c r="G489" t="str">
        <x:f>IF(B489&lt;&gt;"Активна","",IF(AND('Калькулятор'!$E$16="Виграш",'Калькулятор'!$E$18="Виграш",'Калькулятор'!$E$19="Виграш",'Калькулятор'!$E$20="Виграш",'Калькулятор'!$E$21="Виграш"),"Виграш",IF(AND('Калькулятор'!$E$16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489" s="68" t="n">
        <x:f>IF(B489="Активна",F489*E489,0)</x:f>
        <x:v>0</x:v>
      </x:c>
      <x:c r="I489" s="68" t="n">
        <x:f>IF(AND(B489="Активна",G489&lt;&gt;"Програш"),F489*E489,0)</x:f>
        <x:v>0</x:v>
      </x:c>
      <x:c r="J489" s="68" t="n">
        <x:f>IF(AND(B489="Активна",G489="Виграш"),F489*E489,0)</x:f>
        <x:v>0</x:v>
      </x:c>
    </x:row>
    <x:row r="490">
      <x:c r="A490" t="n">
        <x:v>489</x:v>
      </x:c>
      <x:c r="B490" t="str">
        <x:f>IF(AND(C490='Калькулятор'!$B$6,'Калькулятор'!$D$13="Так",'Калькулятор'!$D$16="Так",'Калькулятор'!$D$18="Так",'Калькулятор'!$D$19="Так",'Калькулятор'!$D$20="Так",'Калькулятор'!$D$21="Так"),"Активна","")</x:f>
      </x:c>
      <x:c r="C490" t="n">
        <x:v>6</x:v>
      </x:c>
      <x:c r="D490" t="str">
        <x:v>1+4+6+7+8+9</x:v>
      </x:c>
      <x:c r="E490" s="66" t="str">
        <x:f>IF(B490="Активна",'Калькулятор'!$C$13*'Калькулятор'!$C$16*'Калькулятор'!$C$18*'Калькулятор'!$C$19*'Калькулятор'!$C$20*'Калькулятор'!$C$21,"")</x:f>
      </x:c>
      <x:c r="F490" s="68" t="n">
        <x:f>IF(B490="Активна",'Калькулятор'!$B$9,0)</x:f>
        <x:v>0</x:v>
      </x:c>
      <x:c r="G490" t="str">
        <x:f>IF(B490&lt;&gt;"Активна","",IF(AND('Калькулятор'!$E$13="Виграш",'Калькулятор'!$E$16="Виграш",'Калькулятор'!$E$18="Виграш",'Калькулятор'!$E$19="Виграш",'Калькулятор'!$E$20="Виграш",'Калькулятор'!$E$21="Виграш"),"Виграш",IF(AND('Калькулятор'!$E$13&lt;&gt;"Програш",'Калькулятор'!$E$16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490" s="68" t="n">
        <x:f>IF(B490="Активна",F490*E490,0)</x:f>
        <x:v>0</x:v>
      </x:c>
      <x:c r="I490" s="68" t="n">
        <x:f>IF(AND(B490="Активна",G490&lt;&gt;"Програш"),F490*E490,0)</x:f>
        <x:v>0</x:v>
      </x:c>
      <x:c r="J490" s="68" t="n">
        <x:f>IF(AND(B490="Активна",G490="Виграш"),F490*E490,0)</x:f>
        <x:v>0</x:v>
      </x:c>
    </x:row>
    <x:row r="491">
      <x:c r="A491" t="n">
        <x:v>490</x:v>
      </x:c>
      <x:c r="B491" t="str">
        <x:f>IF(AND(C491='Калькулятор'!$B$6,'Калькулятор'!$D$14="Так",'Калькулятор'!$D$16="Так",'Калькулятор'!$D$18="Так",'Калькулятор'!$D$19="Так",'Калькулятор'!$D$20="Так",'Калькулятор'!$D$21="Так"),"Активна","")</x:f>
      </x:c>
      <x:c r="C491" t="n">
        <x:v>6</x:v>
      </x:c>
      <x:c r="D491" t="str">
        <x:v>2+4+6+7+8+9</x:v>
      </x:c>
      <x:c r="E491" s="66" t="str">
        <x:f>IF(B491="Активна",'Калькулятор'!$C$14*'Калькулятор'!$C$16*'Калькулятор'!$C$18*'Калькулятор'!$C$19*'Калькулятор'!$C$20*'Калькулятор'!$C$21,"")</x:f>
      </x:c>
      <x:c r="F491" s="68" t="n">
        <x:f>IF(B491="Активна",'Калькулятор'!$B$9,0)</x:f>
        <x:v>0</x:v>
      </x:c>
      <x:c r="G491" t="str">
        <x:f>IF(B491&lt;&gt;"Активна","",IF(AND('Калькулятор'!$E$14="Виграш",'Калькулятор'!$E$16="Виграш",'Калькулятор'!$E$18="Виграш",'Калькулятор'!$E$19="Виграш",'Калькулятор'!$E$20="Виграш",'Калькулятор'!$E$21="Виграш"),"Виграш",IF(AND('Калькулятор'!$E$14&lt;&gt;"Програш",'Калькулятор'!$E$16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491" s="68" t="n">
        <x:f>IF(B491="Активна",F491*E491,0)</x:f>
        <x:v>0</x:v>
      </x:c>
      <x:c r="I491" s="68" t="n">
        <x:f>IF(AND(B491="Активна",G491&lt;&gt;"Програш"),F491*E491,0)</x:f>
        <x:v>0</x:v>
      </x:c>
      <x:c r="J491" s="68" t="n">
        <x:f>IF(AND(B491="Активна",G491="Виграш"),F491*E491,0)</x:f>
        <x:v>0</x:v>
      </x:c>
    </x:row>
    <x:row r="492">
      <x:c r="A492" t="n">
        <x:v>491</x:v>
      </x:c>
      <x:c r="B492" t="str">
        <x:f>IF(AND(C492='Калькулятор'!$B$6,'Калькулятор'!$D$13="Так",'Калькулятор'!$D$14="Так",'Калькулятор'!$D$16="Так",'Калькулятор'!$D$18="Так",'Калькулятор'!$D$19="Так",'Калькулятор'!$D$20="Так",'Калькулятор'!$D$21="Так"),"Активна","")</x:f>
      </x:c>
      <x:c r="C492" t="n">
        <x:v>7</x:v>
      </x:c>
      <x:c r="D492" t="str">
        <x:v>1+2+4+6+7+8+9</x:v>
      </x:c>
      <x:c r="E492" s="66" t="str">
        <x:f>IF(B492="Активна",'Калькулятор'!$C$13*'Калькулятор'!$C$14*'Калькулятор'!$C$16*'Калькулятор'!$C$18*'Калькулятор'!$C$19*'Калькулятор'!$C$20*'Калькулятор'!$C$21,"")</x:f>
      </x:c>
      <x:c r="F492" s="68" t="n">
        <x:f>IF(B492="Активна",'Калькулятор'!$B$9,0)</x:f>
        <x:v>0</x:v>
      </x:c>
      <x:c r="G492" t="str">
        <x:f>IF(B492&lt;&gt;"Активна","",IF(AND('Калькулятор'!$E$13="Виграш",'Калькулятор'!$E$14="Виграш",'Калькулятор'!$E$16="Виграш",'Калькулятор'!$E$18="Виграш",'Калькулятор'!$E$19="Виграш",'Калькулятор'!$E$20="Виграш",'Калькулятор'!$E$21="Виграш"),"Виграш",IF(AND('Калькулятор'!$E$13&lt;&gt;"Програш",'Калькулятор'!$E$14&lt;&gt;"Програш",'Калькулятор'!$E$16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492" s="68" t="n">
        <x:f>IF(B492="Активна",F492*E492,0)</x:f>
        <x:v>0</x:v>
      </x:c>
      <x:c r="I492" s="68" t="n">
        <x:f>IF(AND(B492="Активна",G492&lt;&gt;"Програш"),F492*E492,0)</x:f>
        <x:v>0</x:v>
      </x:c>
      <x:c r="J492" s="68" t="n">
        <x:f>IF(AND(B492="Активна",G492="Виграш"),F492*E492,0)</x:f>
        <x:v>0</x:v>
      </x:c>
    </x:row>
    <x:row r="493">
      <x:c r="A493" t="n">
        <x:v>492</x:v>
      </x:c>
      <x:c r="B493" t="str">
        <x:f>IF(AND(C493='Калькулятор'!$B$6,'Калькулятор'!$D$15="Так",'Калькулятор'!$D$16="Так",'Калькулятор'!$D$18="Так",'Калькулятор'!$D$19="Так",'Калькулятор'!$D$20="Так",'Калькулятор'!$D$21="Так"),"Активна","")</x:f>
      </x:c>
      <x:c r="C493" t="n">
        <x:v>6</x:v>
      </x:c>
      <x:c r="D493" t="str">
        <x:v>3+4+6+7+8+9</x:v>
      </x:c>
      <x:c r="E493" s="66" t="str">
        <x:f>IF(B493="Активна",'Калькулятор'!$C$15*'Калькулятор'!$C$16*'Калькулятор'!$C$18*'Калькулятор'!$C$19*'Калькулятор'!$C$20*'Калькулятор'!$C$21,"")</x:f>
      </x:c>
      <x:c r="F493" s="68" t="n">
        <x:f>IF(B493="Активна",'Калькулятор'!$B$9,0)</x:f>
        <x:v>0</x:v>
      </x:c>
      <x:c r="G493" t="str">
        <x:f>IF(B493&lt;&gt;"Активна","",IF(AND('Калькулятор'!$E$15="Виграш",'Калькулятор'!$E$16="Виграш",'Калькулятор'!$E$18="Виграш",'Калькулятор'!$E$19="Виграш",'Калькулятор'!$E$20="Виграш",'Калькулятор'!$E$21="Виграш"),"Виграш",IF(AND('Калькулятор'!$E$15&lt;&gt;"Програш",'Калькулятор'!$E$16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493" s="68" t="n">
        <x:f>IF(B493="Активна",F493*E493,0)</x:f>
        <x:v>0</x:v>
      </x:c>
      <x:c r="I493" s="68" t="n">
        <x:f>IF(AND(B493="Активна",G493&lt;&gt;"Програш"),F493*E493,0)</x:f>
        <x:v>0</x:v>
      </x:c>
      <x:c r="J493" s="68" t="n">
        <x:f>IF(AND(B493="Активна",G493="Виграш"),F493*E493,0)</x:f>
        <x:v>0</x:v>
      </x:c>
    </x:row>
    <x:row r="494">
      <x:c r="A494" t="n">
        <x:v>493</x:v>
      </x:c>
      <x:c r="B494" t="str">
        <x:f>IF(AND(C494='Калькулятор'!$B$6,'Калькулятор'!$D$13="Так",'Калькулятор'!$D$15="Так",'Калькулятор'!$D$16="Так",'Калькулятор'!$D$18="Так",'Калькулятор'!$D$19="Так",'Калькулятор'!$D$20="Так",'Калькулятор'!$D$21="Так"),"Активна","")</x:f>
      </x:c>
      <x:c r="C494" t="n">
        <x:v>7</x:v>
      </x:c>
      <x:c r="D494" t="str">
        <x:v>1+3+4+6+7+8+9</x:v>
      </x:c>
      <x:c r="E494" s="66" t="str">
        <x:f>IF(B494="Активна",'Калькулятор'!$C$13*'Калькулятор'!$C$15*'Калькулятор'!$C$16*'Калькулятор'!$C$18*'Калькулятор'!$C$19*'Калькулятор'!$C$20*'Калькулятор'!$C$21,"")</x:f>
      </x:c>
      <x:c r="F494" s="68" t="n">
        <x:f>IF(B494="Активна",'Калькулятор'!$B$9,0)</x:f>
        <x:v>0</x:v>
      </x:c>
      <x:c r="G494" t="str">
        <x:f>IF(B494&lt;&gt;"Активна","",IF(AND('Калькулятор'!$E$13="Виграш",'Калькулятор'!$E$15="Виграш",'Калькулятор'!$E$16="Виграш",'Калькулятор'!$E$18="Виграш",'Калькулятор'!$E$19="Виграш",'Калькулятор'!$E$20="Виграш",'Калькулятор'!$E$21="Виграш"),"Виграш",IF(AND('Калькулятор'!$E$13&lt;&gt;"Програш",'Калькулятор'!$E$15&lt;&gt;"Програш",'Калькулятор'!$E$16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494" s="68" t="n">
        <x:f>IF(B494="Активна",F494*E494,0)</x:f>
        <x:v>0</x:v>
      </x:c>
      <x:c r="I494" s="68" t="n">
        <x:f>IF(AND(B494="Активна",G494&lt;&gt;"Програш"),F494*E494,0)</x:f>
        <x:v>0</x:v>
      </x:c>
      <x:c r="J494" s="68" t="n">
        <x:f>IF(AND(B494="Активна",G494="Виграш"),F494*E494,0)</x:f>
        <x:v>0</x:v>
      </x:c>
    </x:row>
    <x:row r="495">
      <x:c r="A495" t="n">
        <x:v>494</x:v>
      </x:c>
      <x:c r="B495" t="str">
        <x:f>IF(AND(C495='Калькулятор'!$B$6,'Калькулятор'!$D$14="Так",'Калькулятор'!$D$15="Так",'Калькулятор'!$D$16="Так",'Калькулятор'!$D$18="Так",'Калькулятор'!$D$19="Так",'Калькулятор'!$D$20="Так",'Калькулятор'!$D$21="Так"),"Активна","")</x:f>
      </x:c>
      <x:c r="C495" t="n">
        <x:v>7</x:v>
      </x:c>
      <x:c r="D495" t="str">
        <x:v>2+3+4+6+7+8+9</x:v>
      </x:c>
      <x:c r="E495" s="66" t="str">
        <x:f>IF(B495="Активна",'Калькулятор'!$C$14*'Калькулятор'!$C$15*'Калькулятор'!$C$16*'Калькулятор'!$C$18*'Калькулятор'!$C$19*'Калькулятор'!$C$20*'Калькулятор'!$C$21,"")</x:f>
      </x:c>
      <x:c r="F495" s="68" t="n">
        <x:f>IF(B495="Активна",'Калькулятор'!$B$9,0)</x:f>
        <x:v>0</x:v>
      </x:c>
      <x:c r="G495" t="str">
        <x:f>IF(B495&lt;&gt;"Активна","",IF(AND('Калькулятор'!$E$14="Виграш",'Калькулятор'!$E$15="Виграш",'Калькулятор'!$E$16="Виграш",'Калькулятор'!$E$18="Виграш",'Калькулятор'!$E$19="Виграш",'Калькулятор'!$E$20="Виграш",'Калькулятор'!$E$21="Виграш"),"Виграш",IF(AND('Калькулятор'!$E$14&lt;&gt;"Програш",'Калькулятор'!$E$15&lt;&gt;"Програш",'Калькулятор'!$E$16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495" s="68" t="n">
        <x:f>IF(B495="Активна",F495*E495,0)</x:f>
        <x:v>0</x:v>
      </x:c>
      <x:c r="I495" s="68" t="n">
        <x:f>IF(AND(B495="Активна",G495&lt;&gt;"Програш"),F495*E495,0)</x:f>
        <x:v>0</x:v>
      </x:c>
      <x:c r="J495" s="68" t="n">
        <x:f>IF(AND(B495="Активна",G495="Виграш"),F495*E495,0)</x:f>
        <x:v>0</x:v>
      </x:c>
    </x:row>
    <x:row r="496">
      <x:c r="A496" t="n">
        <x:v>495</x:v>
      </x:c>
      <x:c r="B496" t="str">
        <x:f>IF(AND(C496='Калькулятор'!$B$6,'Калькулятор'!$D$13="Так",'Калькулятор'!$D$14="Так",'Калькулятор'!$D$15="Так",'Калькулятор'!$D$16="Так",'Калькулятор'!$D$18="Так",'Калькулятор'!$D$19="Так",'Калькулятор'!$D$20="Так",'Калькулятор'!$D$21="Так"),"Активна","")</x:f>
      </x:c>
      <x:c r="C496" t="n">
        <x:v>8</x:v>
      </x:c>
      <x:c r="D496" t="str">
        <x:v>1+2+3+4+6+7+8+9</x:v>
      </x:c>
      <x:c r="E496" s="66" t="str">
        <x:f>IF(B496="Активна",'Калькулятор'!$C$13*'Калькулятор'!$C$14*'Калькулятор'!$C$15*'Калькулятор'!$C$16*'Калькулятор'!$C$18*'Калькулятор'!$C$19*'Калькулятор'!$C$20*'Калькулятор'!$C$21,"")</x:f>
      </x:c>
      <x:c r="F496" s="68" t="n">
        <x:f>IF(B496="Активна",'Калькулятор'!$B$9,0)</x:f>
        <x:v>0</x:v>
      </x:c>
      <x:c r="G496" t="str">
        <x:f>IF(B496&lt;&gt;"Активна","",IF(AND('Калькулятор'!$E$13="Виграш",'Калькулятор'!$E$14="Виграш",'Калькулятор'!$E$15="Виграш",'Калькулятор'!$E$16="Виграш",'Калькулятор'!$E$18="Виграш",'Калькулятор'!$E$19="Виграш",'Калькулятор'!$E$20="Виграш",'Калькулятор'!$E$21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496" s="68" t="n">
        <x:f>IF(B496="Активна",F496*E496,0)</x:f>
        <x:v>0</x:v>
      </x:c>
      <x:c r="I496" s="68" t="n">
        <x:f>IF(AND(B496="Активна",G496&lt;&gt;"Програш"),F496*E496,0)</x:f>
        <x:v>0</x:v>
      </x:c>
      <x:c r="J496" s="68" t="n">
        <x:f>IF(AND(B496="Активна",G496="Виграш"),F496*E496,0)</x:f>
        <x:v>0</x:v>
      </x:c>
    </x:row>
    <x:row r="497">
      <x:c r="A497" t="n">
        <x:v>496</x:v>
      </x:c>
      <x:c r="B497" t="str">
        <x:f>IF(AND(C497='Калькулятор'!$B$6,'Калькулятор'!$D$17="Так",'Калькулятор'!$D$18="Так",'Калькулятор'!$D$19="Так",'Калькулятор'!$D$20="Так",'Калькулятор'!$D$21="Так"),"Активна","")</x:f>
      </x:c>
      <x:c r="C497" t="n">
        <x:v>5</x:v>
      </x:c>
      <x:c r="D497" t="str">
        <x:v>5+6+7+8+9</x:v>
      </x:c>
      <x:c r="E497" s="66" t="str">
        <x:f>IF(B497="Активна",'Калькулятор'!$C$17*'Калькулятор'!$C$18*'Калькулятор'!$C$19*'Калькулятор'!$C$20*'Калькулятор'!$C$21,"")</x:f>
      </x:c>
      <x:c r="F497" s="68" t="n">
        <x:f>IF(B497="Активна",'Калькулятор'!$B$9,0)</x:f>
        <x:v>0</x:v>
      </x:c>
      <x:c r="G497" t="str">
        <x:f>IF(B497&lt;&gt;"Активна","",IF(AND('Калькулятор'!$E$17="Виграш",'Калькулятор'!$E$18="Виграш",'Калькулятор'!$E$19="Виграш",'Калькулятор'!$E$20="Виграш",'Калькулятор'!$E$21="Виграш"),"Виграш",IF(AND('Калькулятор'!$E$17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497" s="68" t="n">
        <x:f>IF(B497="Активна",F497*E497,0)</x:f>
        <x:v>0</x:v>
      </x:c>
      <x:c r="I497" s="68" t="n">
        <x:f>IF(AND(B497="Активна",G497&lt;&gt;"Програш"),F497*E497,0)</x:f>
        <x:v>0</x:v>
      </x:c>
      <x:c r="J497" s="68" t="n">
        <x:f>IF(AND(B497="Активна",G497="Виграш"),F497*E497,0)</x:f>
        <x:v>0</x:v>
      </x:c>
    </x:row>
    <x:row r="498">
      <x:c r="A498" t="n">
        <x:v>497</x:v>
      </x:c>
      <x:c r="B498" t="str">
        <x:f>IF(AND(C498='Калькулятор'!$B$6,'Калькулятор'!$D$13="Так",'Калькулятор'!$D$17="Так",'Калькулятор'!$D$18="Так",'Калькулятор'!$D$19="Так",'Калькулятор'!$D$20="Так",'Калькулятор'!$D$21="Так"),"Активна","")</x:f>
      </x:c>
      <x:c r="C498" t="n">
        <x:v>6</x:v>
      </x:c>
      <x:c r="D498" t="str">
        <x:v>1+5+6+7+8+9</x:v>
      </x:c>
      <x:c r="E498" s="66" t="str">
        <x:f>IF(B498="Активна",'Калькулятор'!$C$13*'Калькулятор'!$C$17*'Калькулятор'!$C$18*'Калькулятор'!$C$19*'Калькулятор'!$C$20*'Калькулятор'!$C$21,"")</x:f>
      </x:c>
      <x:c r="F498" s="68" t="n">
        <x:f>IF(B498="Активна",'Калькулятор'!$B$9,0)</x:f>
        <x:v>0</x:v>
      </x:c>
      <x:c r="G498" t="str">
        <x:f>IF(B498&lt;&gt;"Активна","",IF(AND('Калькулятор'!$E$13="Виграш",'Калькулятор'!$E$17="Виграш",'Калькулятор'!$E$18="Виграш",'Калькулятор'!$E$19="Виграш",'Калькулятор'!$E$20="Виграш",'Калькулятор'!$E$21="Виграш"),"Виграш",IF(AND('Калькулятор'!$E$13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498" s="68" t="n">
        <x:f>IF(B498="Активна",F498*E498,0)</x:f>
        <x:v>0</x:v>
      </x:c>
      <x:c r="I498" s="68" t="n">
        <x:f>IF(AND(B498="Активна",G498&lt;&gt;"Програш"),F498*E498,0)</x:f>
        <x:v>0</x:v>
      </x:c>
      <x:c r="J498" s="68" t="n">
        <x:f>IF(AND(B498="Активна",G498="Виграш"),F498*E498,0)</x:f>
        <x:v>0</x:v>
      </x:c>
    </x:row>
    <x:row r="499">
      <x:c r="A499" t="n">
        <x:v>498</x:v>
      </x:c>
      <x:c r="B499" t="str">
        <x:f>IF(AND(C499='Калькулятор'!$B$6,'Калькулятор'!$D$14="Так",'Калькулятор'!$D$17="Так",'Калькулятор'!$D$18="Так",'Калькулятор'!$D$19="Так",'Калькулятор'!$D$20="Так",'Калькулятор'!$D$21="Так"),"Активна","")</x:f>
      </x:c>
      <x:c r="C499" t="n">
        <x:v>6</x:v>
      </x:c>
      <x:c r="D499" t="str">
        <x:v>2+5+6+7+8+9</x:v>
      </x:c>
      <x:c r="E499" s="66" t="str">
        <x:f>IF(B499="Активна",'Калькулятор'!$C$14*'Калькулятор'!$C$17*'Калькулятор'!$C$18*'Калькулятор'!$C$19*'Калькулятор'!$C$20*'Калькулятор'!$C$21,"")</x:f>
      </x:c>
      <x:c r="F499" s="68" t="n">
        <x:f>IF(B499="Активна",'Калькулятор'!$B$9,0)</x:f>
        <x:v>0</x:v>
      </x:c>
      <x:c r="G499" t="str">
        <x:f>IF(B499&lt;&gt;"Активна","",IF(AND('Калькулятор'!$E$14="Виграш",'Калькулятор'!$E$17="Виграш",'Калькулятор'!$E$18="Виграш",'Калькулятор'!$E$19="Виграш",'Калькулятор'!$E$20="Виграш",'Калькулятор'!$E$21="Виграш"),"Виграш",IF(AND('Калькулятор'!$E$14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499" s="68" t="n">
        <x:f>IF(B499="Активна",F499*E499,0)</x:f>
        <x:v>0</x:v>
      </x:c>
      <x:c r="I499" s="68" t="n">
        <x:f>IF(AND(B499="Активна",G499&lt;&gt;"Програш"),F499*E499,0)</x:f>
        <x:v>0</x:v>
      </x:c>
      <x:c r="J499" s="68" t="n">
        <x:f>IF(AND(B499="Активна",G499="Виграш"),F499*E499,0)</x:f>
        <x:v>0</x:v>
      </x:c>
    </x:row>
    <x:row r="500">
      <x:c r="A500" t="n">
        <x:v>499</x:v>
      </x:c>
      <x:c r="B500" t="str">
        <x:f>IF(AND(C500='Калькулятор'!$B$6,'Калькулятор'!$D$13="Так",'Калькулятор'!$D$14="Так",'Калькулятор'!$D$17="Так",'Калькулятор'!$D$18="Так",'Калькулятор'!$D$19="Так",'Калькулятор'!$D$20="Так",'Калькулятор'!$D$21="Так"),"Активна","")</x:f>
      </x:c>
      <x:c r="C500" t="n">
        <x:v>7</x:v>
      </x:c>
      <x:c r="D500" t="str">
        <x:v>1+2+5+6+7+8+9</x:v>
      </x:c>
      <x:c r="E500" s="66" t="str">
        <x:f>IF(B500="Активна",'Калькулятор'!$C$13*'Калькулятор'!$C$14*'Калькулятор'!$C$17*'Калькулятор'!$C$18*'Калькулятор'!$C$19*'Калькулятор'!$C$20*'Калькулятор'!$C$21,"")</x:f>
      </x:c>
      <x:c r="F500" s="68" t="n">
        <x:f>IF(B500="Активна",'Калькулятор'!$B$9,0)</x:f>
        <x:v>0</x:v>
      </x:c>
      <x:c r="G500" t="str">
        <x:f>IF(B500&lt;&gt;"Активна","",IF(AND('Калькулятор'!$E$13="Виграш",'Калькулятор'!$E$14="Виграш",'Калькулятор'!$E$17="Виграш",'Калькулятор'!$E$18="Виграш",'Калькулятор'!$E$19="Виграш",'Калькулятор'!$E$20="Виграш",'Калькулятор'!$E$21="Виграш"),"Виграш",IF(AND('Калькулятор'!$E$13&lt;&gt;"Програш",'Калькулятор'!$E$14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500" s="68" t="n">
        <x:f>IF(B500="Активна",F500*E500,0)</x:f>
        <x:v>0</x:v>
      </x:c>
      <x:c r="I500" s="68" t="n">
        <x:f>IF(AND(B500="Активна",G500&lt;&gt;"Програш"),F500*E500,0)</x:f>
        <x:v>0</x:v>
      </x:c>
      <x:c r="J500" s="68" t="n">
        <x:f>IF(AND(B500="Активна",G500="Виграш"),F500*E500,0)</x:f>
        <x:v>0</x:v>
      </x:c>
    </x:row>
    <x:row r="501">
      <x:c r="A501" t="n">
        <x:v>500</x:v>
      </x:c>
      <x:c r="B501" t="str">
        <x:f>IF(AND(C501='Калькулятор'!$B$6,'Калькулятор'!$D$15="Так",'Калькулятор'!$D$17="Так",'Калькулятор'!$D$18="Так",'Калькулятор'!$D$19="Так",'Калькулятор'!$D$20="Так",'Калькулятор'!$D$21="Так"),"Активна","")</x:f>
      </x:c>
      <x:c r="C501" t="n">
        <x:v>6</x:v>
      </x:c>
      <x:c r="D501" t="str">
        <x:v>3+5+6+7+8+9</x:v>
      </x:c>
      <x:c r="E501" s="66" t="str">
        <x:f>IF(B501="Активна",'Калькулятор'!$C$15*'Калькулятор'!$C$17*'Калькулятор'!$C$18*'Калькулятор'!$C$19*'Калькулятор'!$C$20*'Калькулятор'!$C$21,"")</x:f>
      </x:c>
      <x:c r="F501" s="68" t="n">
        <x:f>IF(B501="Активна",'Калькулятор'!$B$9,0)</x:f>
        <x:v>0</x:v>
      </x:c>
      <x:c r="G501" t="str">
        <x:f>IF(B501&lt;&gt;"Активна","",IF(AND('Калькулятор'!$E$15="Виграш",'Калькулятор'!$E$17="Виграш",'Калькулятор'!$E$18="Виграш",'Калькулятор'!$E$19="Виграш",'Калькулятор'!$E$20="Виграш",'Калькулятор'!$E$21="Виграш"),"Виграш",IF(AND('Калькулятор'!$E$15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501" s="68" t="n">
        <x:f>IF(B501="Активна",F501*E501,0)</x:f>
        <x:v>0</x:v>
      </x:c>
      <x:c r="I501" s="68" t="n">
        <x:f>IF(AND(B501="Активна",G501&lt;&gt;"Програш"),F501*E501,0)</x:f>
        <x:v>0</x:v>
      </x:c>
      <x:c r="J501" s="68" t="n">
        <x:f>IF(AND(B501="Активна",G501="Виграш"),F501*E501,0)</x:f>
        <x:v>0</x:v>
      </x:c>
    </x:row>
    <x:row r="502">
      <x:c r="A502" t="n">
        <x:v>501</x:v>
      </x:c>
      <x:c r="B502" t="str">
        <x:f>IF(AND(C502='Калькулятор'!$B$6,'Калькулятор'!$D$13="Так",'Калькулятор'!$D$15="Так",'Калькулятор'!$D$17="Так",'Калькулятор'!$D$18="Так",'Калькулятор'!$D$19="Так",'Калькулятор'!$D$20="Так",'Калькулятор'!$D$21="Так"),"Активна","")</x:f>
      </x:c>
      <x:c r="C502" t="n">
        <x:v>7</x:v>
      </x:c>
      <x:c r="D502" t="str">
        <x:v>1+3+5+6+7+8+9</x:v>
      </x:c>
      <x:c r="E502" s="66" t="str">
        <x:f>IF(B502="Активна",'Калькулятор'!$C$13*'Калькулятор'!$C$15*'Калькулятор'!$C$17*'Калькулятор'!$C$18*'Калькулятор'!$C$19*'Калькулятор'!$C$20*'Калькулятор'!$C$21,"")</x:f>
      </x:c>
      <x:c r="F502" s="68" t="n">
        <x:f>IF(B502="Активна",'Калькулятор'!$B$9,0)</x:f>
        <x:v>0</x:v>
      </x:c>
      <x:c r="G502" t="str">
        <x:f>IF(B502&lt;&gt;"Активна","",IF(AND('Калькулятор'!$E$13="Виграш",'Калькулятор'!$E$15="Виграш",'Калькулятор'!$E$17="Виграш",'Калькулятор'!$E$18="Виграш",'Калькулятор'!$E$19="Виграш",'Калькулятор'!$E$20="Виграш",'Калькулятор'!$E$21="Виграш"),"Виграш",IF(AND('Калькулятор'!$E$13&lt;&gt;"Програш",'Калькулятор'!$E$15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502" s="68" t="n">
        <x:f>IF(B502="Активна",F502*E502,0)</x:f>
        <x:v>0</x:v>
      </x:c>
      <x:c r="I502" s="68" t="n">
        <x:f>IF(AND(B502="Активна",G502&lt;&gt;"Програш"),F502*E502,0)</x:f>
        <x:v>0</x:v>
      </x:c>
      <x:c r="J502" s="68" t="n">
        <x:f>IF(AND(B502="Активна",G502="Виграш"),F502*E502,0)</x:f>
        <x:v>0</x:v>
      </x:c>
    </x:row>
    <x:row r="503">
      <x:c r="A503" t="n">
        <x:v>502</x:v>
      </x:c>
      <x:c r="B503" t="str">
        <x:f>IF(AND(C503='Калькулятор'!$B$6,'Калькулятор'!$D$14="Так",'Калькулятор'!$D$15="Так",'Калькулятор'!$D$17="Так",'Калькулятор'!$D$18="Так",'Калькулятор'!$D$19="Так",'Калькулятор'!$D$20="Так",'Калькулятор'!$D$21="Так"),"Активна","")</x:f>
      </x:c>
      <x:c r="C503" t="n">
        <x:v>7</x:v>
      </x:c>
      <x:c r="D503" t="str">
        <x:v>2+3+5+6+7+8+9</x:v>
      </x:c>
      <x:c r="E503" s="66" t="str">
        <x:f>IF(B503="Активна",'Калькулятор'!$C$14*'Калькулятор'!$C$15*'Калькулятор'!$C$17*'Калькулятор'!$C$18*'Калькулятор'!$C$19*'Калькулятор'!$C$20*'Калькулятор'!$C$21,"")</x:f>
      </x:c>
      <x:c r="F503" s="68" t="n">
        <x:f>IF(B503="Активна",'Калькулятор'!$B$9,0)</x:f>
        <x:v>0</x:v>
      </x:c>
      <x:c r="G503" t="str">
        <x:f>IF(B503&lt;&gt;"Активна","",IF(AND('Калькулятор'!$E$14="Виграш",'Калькулятор'!$E$15="Виграш",'Калькулятор'!$E$17="Виграш",'Калькулятор'!$E$18="Виграш",'Калькулятор'!$E$19="Виграш",'Калькулятор'!$E$20="Виграш",'Калькулятор'!$E$21="Виграш"),"Виграш",IF(AND('Калькулятор'!$E$14&lt;&gt;"Програш",'Калькулятор'!$E$15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503" s="68" t="n">
        <x:f>IF(B503="Активна",F503*E503,0)</x:f>
        <x:v>0</x:v>
      </x:c>
      <x:c r="I503" s="68" t="n">
        <x:f>IF(AND(B503="Активна",G503&lt;&gt;"Програш"),F503*E503,0)</x:f>
        <x:v>0</x:v>
      </x:c>
      <x:c r="J503" s="68" t="n">
        <x:f>IF(AND(B503="Активна",G503="Виграш"),F503*E503,0)</x:f>
        <x:v>0</x:v>
      </x:c>
    </x:row>
    <x:row r="504">
      <x:c r="A504" t="n">
        <x:v>503</x:v>
      </x:c>
      <x:c r="B504" t="str">
        <x:f>IF(AND(C504='Калькулятор'!$B$6,'Калькулятор'!$D$13="Так",'Калькулятор'!$D$14="Так",'Калькулятор'!$D$15="Так",'Калькулятор'!$D$17="Так",'Калькулятор'!$D$18="Так",'Калькулятор'!$D$19="Так",'Калькулятор'!$D$20="Так",'Калькулятор'!$D$21="Так"),"Активна","")</x:f>
      </x:c>
      <x:c r="C504" t="n">
        <x:v>8</x:v>
      </x:c>
      <x:c r="D504" t="str">
        <x:v>1+2+3+5+6+7+8+9</x:v>
      </x:c>
      <x:c r="E504" s="66" t="str">
        <x:f>IF(B504="Активна",'Калькулятор'!$C$13*'Калькулятор'!$C$14*'Калькулятор'!$C$15*'Калькулятор'!$C$17*'Калькулятор'!$C$18*'Калькулятор'!$C$19*'Калькулятор'!$C$20*'Калькулятор'!$C$21,"")</x:f>
      </x:c>
      <x:c r="F504" s="68" t="n">
        <x:f>IF(B504="Активна",'Калькулятор'!$B$9,0)</x:f>
        <x:v>0</x:v>
      </x:c>
      <x:c r="G504" t="str">
        <x:f>IF(B504&lt;&gt;"Активна","",IF(AND('Калькулятор'!$E$13="Виграш",'Калькулятор'!$E$14="Виграш",'Калькулятор'!$E$15="Виграш",'Калькулятор'!$E$17="Виграш",'Калькулятор'!$E$18="Виграш",'Калькулятор'!$E$19="Виграш",'Калькулятор'!$E$20="Виграш",'Калькулятор'!$E$21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504" s="68" t="n">
        <x:f>IF(B504="Активна",F504*E504,0)</x:f>
        <x:v>0</x:v>
      </x:c>
      <x:c r="I504" s="68" t="n">
        <x:f>IF(AND(B504="Активна",G504&lt;&gt;"Програш"),F504*E504,0)</x:f>
        <x:v>0</x:v>
      </x:c>
      <x:c r="J504" s="68" t="n">
        <x:f>IF(AND(B504="Активна",G504="Виграш"),F504*E504,0)</x:f>
        <x:v>0</x:v>
      </x:c>
    </x:row>
    <x:row r="505">
      <x:c r="A505" t="n">
        <x:v>504</x:v>
      </x:c>
      <x:c r="B505" t="str">
        <x:f>IF(AND(C505='Калькулятор'!$B$6,'Калькулятор'!$D$16="Так",'Калькулятор'!$D$17="Так",'Калькулятор'!$D$18="Так",'Калькулятор'!$D$19="Так",'Калькулятор'!$D$20="Так",'Калькулятор'!$D$21="Так"),"Активна","")</x:f>
      </x:c>
      <x:c r="C505" t="n">
        <x:v>6</x:v>
      </x:c>
      <x:c r="D505" t="str">
        <x:v>4+5+6+7+8+9</x:v>
      </x:c>
      <x:c r="E505" s="66" t="str">
        <x:f>IF(B505="Активна",'Калькулятор'!$C$16*'Калькулятор'!$C$17*'Калькулятор'!$C$18*'Калькулятор'!$C$19*'Калькулятор'!$C$20*'Калькулятор'!$C$21,"")</x:f>
      </x:c>
      <x:c r="F505" s="68" t="n">
        <x:f>IF(B505="Активна",'Калькулятор'!$B$9,0)</x:f>
        <x:v>0</x:v>
      </x:c>
      <x:c r="G505" t="str">
        <x:f>IF(B505&lt;&gt;"Активна","",IF(AND('Калькулятор'!$E$16="Виграш",'Калькулятор'!$E$17="Виграш",'Калькулятор'!$E$18="Виграш",'Калькулятор'!$E$19="Виграш",'Калькулятор'!$E$20="Виграш",'Калькулятор'!$E$21="Виграш"),"Виграш",IF(AND('Калькулятор'!$E$16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505" s="68" t="n">
        <x:f>IF(B505="Активна",F505*E505,0)</x:f>
        <x:v>0</x:v>
      </x:c>
      <x:c r="I505" s="68" t="n">
        <x:f>IF(AND(B505="Активна",G505&lt;&gt;"Програш"),F505*E505,0)</x:f>
        <x:v>0</x:v>
      </x:c>
      <x:c r="J505" s="68" t="n">
        <x:f>IF(AND(B505="Активна",G505="Виграш"),F505*E505,0)</x:f>
        <x:v>0</x:v>
      </x:c>
    </x:row>
    <x:row r="506">
      <x:c r="A506" t="n">
        <x:v>505</x:v>
      </x:c>
      <x:c r="B506" t="str">
        <x:f>IF(AND(C506='Калькулятор'!$B$6,'Калькулятор'!$D$13="Так",'Калькулятор'!$D$16="Так",'Калькулятор'!$D$17="Так",'Калькулятор'!$D$18="Так",'Калькулятор'!$D$19="Так",'Калькулятор'!$D$20="Так",'Калькулятор'!$D$21="Так"),"Активна","")</x:f>
      </x:c>
      <x:c r="C506" t="n">
        <x:v>7</x:v>
      </x:c>
      <x:c r="D506" t="str">
        <x:v>1+4+5+6+7+8+9</x:v>
      </x:c>
      <x:c r="E506" s="66" t="str">
        <x:f>IF(B506="Активна",'Калькулятор'!$C$13*'Калькулятор'!$C$16*'Калькулятор'!$C$17*'Калькулятор'!$C$18*'Калькулятор'!$C$19*'Калькулятор'!$C$20*'Калькулятор'!$C$21,"")</x:f>
      </x:c>
      <x:c r="F506" s="68" t="n">
        <x:f>IF(B506="Активна",'Калькулятор'!$B$9,0)</x:f>
        <x:v>0</x:v>
      </x:c>
      <x:c r="G506" t="str">
        <x:f>IF(B506&lt;&gt;"Активна","",IF(AND('Калькулятор'!$E$13="Виграш",'Калькулятор'!$E$16="Виграш",'Калькулятор'!$E$17="Виграш",'Калькулятор'!$E$18="Виграш",'Калькулятор'!$E$19="Виграш",'Калькулятор'!$E$20="Виграш",'Калькулятор'!$E$21="Виграш"),"Виграш",IF(AND('Калькулятор'!$E$13&lt;&gt;"Програш",'Калькулятор'!$E$16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506" s="68" t="n">
        <x:f>IF(B506="Активна",F506*E506,0)</x:f>
        <x:v>0</x:v>
      </x:c>
      <x:c r="I506" s="68" t="n">
        <x:f>IF(AND(B506="Активна",G506&lt;&gt;"Програш"),F506*E506,0)</x:f>
        <x:v>0</x:v>
      </x:c>
      <x:c r="J506" s="68" t="n">
        <x:f>IF(AND(B506="Активна",G506="Виграш"),F506*E506,0)</x:f>
        <x:v>0</x:v>
      </x:c>
    </x:row>
    <x:row r="507">
      <x:c r="A507" t="n">
        <x:v>506</x:v>
      </x:c>
      <x:c r="B507" t="str">
        <x:f>IF(AND(C507='Калькулятор'!$B$6,'Калькулятор'!$D$14="Так",'Калькулятор'!$D$16="Так",'Калькулятор'!$D$17="Так",'Калькулятор'!$D$18="Так",'Калькулятор'!$D$19="Так",'Калькулятор'!$D$20="Так",'Калькулятор'!$D$21="Так"),"Активна","")</x:f>
      </x:c>
      <x:c r="C507" t="n">
        <x:v>7</x:v>
      </x:c>
      <x:c r="D507" t="str">
        <x:v>2+4+5+6+7+8+9</x:v>
      </x:c>
      <x:c r="E507" s="66" t="str">
        <x:f>IF(B507="Активна",'Калькулятор'!$C$14*'Калькулятор'!$C$16*'Калькулятор'!$C$17*'Калькулятор'!$C$18*'Калькулятор'!$C$19*'Калькулятор'!$C$20*'Калькулятор'!$C$21,"")</x:f>
      </x:c>
      <x:c r="F507" s="68" t="n">
        <x:f>IF(B507="Активна",'Калькулятор'!$B$9,0)</x:f>
        <x:v>0</x:v>
      </x:c>
      <x:c r="G507" t="str">
        <x:f>IF(B507&lt;&gt;"Активна","",IF(AND('Калькулятор'!$E$14="Виграш",'Калькулятор'!$E$16="Виграш",'Калькулятор'!$E$17="Виграш",'Калькулятор'!$E$18="Виграш",'Калькулятор'!$E$19="Виграш",'Калькулятор'!$E$20="Виграш",'Калькулятор'!$E$21="Виграш"),"Виграш",IF(AND('Калькулятор'!$E$14&lt;&gt;"Програш",'Калькулятор'!$E$16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507" s="68" t="n">
        <x:f>IF(B507="Активна",F507*E507,0)</x:f>
        <x:v>0</x:v>
      </x:c>
      <x:c r="I507" s="68" t="n">
        <x:f>IF(AND(B507="Активна",G507&lt;&gt;"Програш"),F507*E507,0)</x:f>
        <x:v>0</x:v>
      </x:c>
      <x:c r="J507" s="68" t="n">
        <x:f>IF(AND(B507="Активна",G507="Виграш"),F507*E507,0)</x:f>
        <x:v>0</x:v>
      </x:c>
    </x:row>
    <x:row r="508">
      <x:c r="A508" t="n">
        <x:v>507</x:v>
      </x:c>
      <x:c r="B508" t="str">
        <x:f>IF(AND(C508='Калькулятор'!$B$6,'Калькулятор'!$D$13="Так",'Калькулятор'!$D$14="Так",'Калькулятор'!$D$16="Так",'Калькулятор'!$D$17="Так",'Калькулятор'!$D$18="Так",'Калькулятор'!$D$19="Так",'Калькулятор'!$D$20="Так",'Калькулятор'!$D$21="Так"),"Активна","")</x:f>
      </x:c>
      <x:c r="C508" t="n">
        <x:v>8</x:v>
      </x:c>
      <x:c r="D508" t="str">
        <x:v>1+2+4+5+6+7+8+9</x:v>
      </x:c>
      <x:c r="E508" s="66" t="str">
        <x:f>IF(B508="Активна",'Калькулятор'!$C$13*'Калькулятор'!$C$14*'Калькулятор'!$C$16*'Калькулятор'!$C$17*'Калькулятор'!$C$18*'Калькулятор'!$C$19*'Калькулятор'!$C$20*'Калькулятор'!$C$21,"")</x:f>
      </x:c>
      <x:c r="F508" s="68" t="n">
        <x:f>IF(B508="Активна",'Калькулятор'!$B$9,0)</x:f>
        <x:v>0</x:v>
      </x:c>
      <x:c r="G508" t="str">
        <x:f>IF(B508&lt;&gt;"Активна","",IF(AND('Калькулятор'!$E$13="Виграш",'Калькулятор'!$E$14="Виграш",'Калькулятор'!$E$16="Виграш",'Калькулятор'!$E$17="Виграш",'Калькулятор'!$E$18="Виграш",'Калькулятор'!$E$19="Виграш",'Калькулятор'!$E$20="Виграш",'Калькулятор'!$E$21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508" s="68" t="n">
        <x:f>IF(B508="Активна",F508*E508,0)</x:f>
        <x:v>0</x:v>
      </x:c>
      <x:c r="I508" s="68" t="n">
        <x:f>IF(AND(B508="Активна",G508&lt;&gt;"Програш"),F508*E508,0)</x:f>
        <x:v>0</x:v>
      </x:c>
      <x:c r="J508" s="68" t="n">
        <x:f>IF(AND(B508="Активна",G508="Виграш"),F508*E508,0)</x:f>
        <x:v>0</x:v>
      </x:c>
    </x:row>
    <x:row r="509">
      <x:c r="A509" t="n">
        <x:v>508</x:v>
      </x:c>
      <x:c r="B509" t="str">
        <x:f>IF(AND(C509='Калькулятор'!$B$6,'Калькулятор'!$D$15="Так",'Калькулятор'!$D$16="Так",'Калькулятор'!$D$17="Так",'Калькулятор'!$D$18="Так",'Калькулятор'!$D$19="Так",'Калькулятор'!$D$20="Так",'Калькулятор'!$D$21="Так"),"Активна","")</x:f>
      </x:c>
      <x:c r="C509" t="n">
        <x:v>7</x:v>
      </x:c>
      <x:c r="D509" t="str">
        <x:v>3+4+5+6+7+8+9</x:v>
      </x:c>
      <x:c r="E509" s="66" t="str">
        <x:f>IF(B509="Активна",'Калькулятор'!$C$15*'Калькулятор'!$C$16*'Калькулятор'!$C$17*'Калькулятор'!$C$18*'Калькулятор'!$C$19*'Калькулятор'!$C$20*'Калькулятор'!$C$21,"")</x:f>
      </x:c>
      <x:c r="F509" s="68" t="n">
        <x:f>IF(B509="Активна",'Калькулятор'!$B$9,0)</x:f>
        <x:v>0</x:v>
      </x:c>
      <x:c r="G509" t="str">
        <x:f>IF(B509&lt;&gt;"Активна","",IF(AND('Калькулятор'!$E$15="Виграш",'Калькулятор'!$E$16="Виграш",'Калькулятор'!$E$17="Виграш",'Калькулятор'!$E$18="Виграш",'Калькулятор'!$E$19="Виграш",'Калькулятор'!$E$20="Виграш",'Калькулятор'!$E$21="Виграш"),"Виграш",IF(AND('Калькулятор'!$E$15&lt;&gt;"Програш",'Калькулятор'!$E$16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509" s="68" t="n">
        <x:f>IF(B509="Активна",F509*E509,0)</x:f>
        <x:v>0</x:v>
      </x:c>
      <x:c r="I509" s="68" t="n">
        <x:f>IF(AND(B509="Активна",G509&lt;&gt;"Програш"),F509*E509,0)</x:f>
        <x:v>0</x:v>
      </x:c>
      <x:c r="J509" s="68" t="n">
        <x:f>IF(AND(B509="Активна",G509="Виграш"),F509*E509,0)</x:f>
        <x:v>0</x:v>
      </x:c>
    </x:row>
    <x:row r="510">
      <x:c r="A510" t="n">
        <x:v>509</x:v>
      </x:c>
      <x:c r="B510" t="str">
        <x:f>IF(AND(C510='Калькулятор'!$B$6,'Калькулятор'!$D$13="Так",'Калькулятор'!$D$15="Так",'Калькулятор'!$D$16="Так",'Калькулятор'!$D$17="Так",'Калькулятор'!$D$18="Так",'Калькулятор'!$D$19="Так",'Калькулятор'!$D$20="Так",'Калькулятор'!$D$21="Так"),"Активна","")</x:f>
      </x:c>
      <x:c r="C510" t="n">
        <x:v>8</x:v>
      </x:c>
      <x:c r="D510" t="str">
        <x:v>1+3+4+5+6+7+8+9</x:v>
      </x:c>
      <x:c r="E510" s="66" t="str">
        <x:f>IF(B510="Активна",'Калькулятор'!$C$13*'Калькулятор'!$C$15*'Калькулятор'!$C$16*'Калькулятор'!$C$17*'Калькулятор'!$C$18*'Калькулятор'!$C$19*'Калькулятор'!$C$20*'Калькулятор'!$C$21,"")</x:f>
      </x:c>
      <x:c r="F510" s="68" t="n">
        <x:f>IF(B510="Активна",'Калькулятор'!$B$9,0)</x:f>
        <x:v>0</x:v>
      </x:c>
      <x:c r="G510" t="str">
        <x:f>IF(B510&lt;&gt;"Активна","",IF(AND('Калькулятор'!$E$13="Виграш",'Калькулятор'!$E$15="Виграш",'Калькулятор'!$E$16="Виграш",'Калькулятор'!$E$17="Виграш",'Калькулятор'!$E$18="Виграш",'Калькулятор'!$E$19="Виграш",'Калькулятор'!$E$20="Виграш",'Калькулятор'!$E$21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510" s="68" t="n">
        <x:f>IF(B510="Активна",F510*E510,0)</x:f>
        <x:v>0</x:v>
      </x:c>
      <x:c r="I510" s="68" t="n">
        <x:f>IF(AND(B510="Активна",G510&lt;&gt;"Програш"),F510*E510,0)</x:f>
        <x:v>0</x:v>
      </x:c>
      <x:c r="J510" s="68" t="n">
        <x:f>IF(AND(B510="Активна",G510="Виграш"),F510*E510,0)</x:f>
        <x:v>0</x:v>
      </x:c>
    </x:row>
    <x:row r="511">
      <x:c r="A511" t="n">
        <x:v>510</x:v>
      </x:c>
      <x:c r="B511" t="str">
        <x:f>IF(AND(C511='Калькулятор'!$B$6,'Калькулятор'!$D$14="Так",'Калькулятор'!$D$15="Так",'Калькулятор'!$D$16="Так",'Калькулятор'!$D$17="Так",'Калькулятор'!$D$18="Так",'Калькулятор'!$D$19="Так",'Калькулятор'!$D$20="Так",'Калькулятор'!$D$21="Так"),"Активна","")</x:f>
      </x:c>
      <x:c r="C511" t="n">
        <x:v>8</x:v>
      </x:c>
      <x:c r="D511" t="str">
        <x:v>2+3+4+5+6+7+8+9</x:v>
      </x:c>
      <x:c r="E511" s="66" t="str">
        <x:f>IF(B511="Активна",'Калькулятор'!$C$14*'Калькулятор'!$C$15*'Калькулятор'!$C$16*'Калькулятор'!$C$17*'Калькулятор'!$C$18*'Калькулятор'!$C$19*'Калькулятор'!$C$20*'Калькулятор'!$C$21,"")</x:f>
      </x:c>
      <x:c r="F511" s="68" t="n">
        <x:f>IF(B511="Активна",'Калькулятор'!$B$9,0)</x:f>
        <x:v>0</x:v>
      </x:c>
      <x:c r="G511" t="str">
        <x:f>IF(B511&lt;&gt;"Активна","",IF(AND('Калькулятор'!$E$14="Виграш",'Калькулятор'!$E$15="Виграш",'Калькулятор'!$E$16="Виграш",'Калькулятор'!$E$17="Виграш",'Калькулятор'!$E$18="Виграш",'Калькулятор'!$E$19="Виграш",'Калькулятор'!$E$20="Виграш",'Калькулятор'!$E$21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511" s="68" t="n">
        <x:f>IF(B511="Активна",F511*E511,0)</x:f>
        <x:v>0</x:v>
      </x:c>
      <x:c r="I511" s="68" t="n">
        <x:f>IF(AND(B511="Активна",G511&lt;&gt;"Програш"),F511*E511,0)</x:f>
        <x:v>0</x:v>
      </x:c>
      <x:c r="J511" s="68" t="n">
        <x:f>IF(AND(B511="Активна",G511="Виграш"),F511*E511,0)</x:f>
        <x:v>0</x:v>
      </x:c>
    </x:row>
    <x:row r="512">
      <x:c r="A512" t="n">
        <x:v>511</x:v>
      </x:c>
      <x:c r="B512" t="str">
        <x:f>IF(AND(C512='Калькулятор'!$B$6,'Калькулятор'!$D$13="Так",'Калькулятор'!$D$14="Так",'Калькулятор'!$D$15="Так",'Калькулятор'!$D$16="Так",'Калькулятор'!$D$17="Так",'Калькулятор'!$D$18="Так",'Калькулятор'!$D$19="Так",'Калькулятор'!$D$20="Так",'Калькулятор'!$D$21="Так"),"Активна","")</x:f>
      </x:c>
      <x:c r="C512" t="n">
        <x:v>9</x:v>
      </x:c>
      <x:c r="D512" t="str">
        <x:v>1+2+3+4+5+6+7+8+9</x:v>
      </x:c>
      <x:c r="E512" s="66" t="str">
        <x:f>IF(B512="Активна",'Калькулятор'!$C$13*'Калькулятор'!$C$14*'Калькулятор'!$C$15*'Калькулятор'!$C$16*'Калькулятор'!$C$17*'Калькулятор'!$C$18*'Калькулятор'!$C$19*'Калькулятор'!$C$20*'Калькулятор'!$C$21,"")</x:f>
      </x:c>
      <x:c r="F512" s="68" t="n">
        <x:f>IF(B512="Активна",'Калькулятор'!$B$9,0)</x:f>
        <x:v>0</x:v>
      </x:c>
      <x:c r="G512" t="str">
        <x:f>IF(B512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$18="Виграш",'Калькулятор'!$E$19="Виграш",'Калькулятор'!$E$20="Виграш",'Калькулятор'!$E$21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),"Очікується","Програш")))</x:f>
      </x:c>
      <x:c r="H512" s="68" t="n">
        <x:f>IF(B512="Активна",F512*E512,0)</x:f>
        <x:v>0</x:v>
      </x:c>
      <x:c r="I512" s="68" t="n">
        <x:f>IF(AND(B512="Активна",G512&lt;&gt;"Програш"),F512*E512,0)</x:f>
        <x:v>0</x:v>
      </x:c>
      <x:c r="J512" s="68" t="n">
        <x:f>IF(AND(B512="Активна",G512="Виграш"),F512*E512,0)</x:f>
        <x:v>0</x:v>
      </x:c>
    </x:row>
    <x:row r="513">
      <x:c r="A513" t="n">
        <x:v>512</x:v>
      </x:c>
      <x:c r="B513" t="str">
        <x:f>IF(AND(C513='Калькулятор'!$B$6,'Калькулятор'!$D$22="Так"),"Активна","")</x:f>
      </x:c>
      <x:c r="C513" t="n">
        <x:v>1</x:v>
      </x:c>
      <x:c r="D513" t="str">
        <x:v>10</x:v>
      </x:c>
      <x:c r="E513" s="66" t="str">
        <x:f>IF(B513="Активна",'Калькулятор'!$C$22,"")</x:f>
      </x:c>
      <x:c r="F513" s="68" t="n">
        <x:f>IF(B513="Активна",'Калькулятор'!$B$9,0)</x:f>
        <x:v>0</x:v>
      </x:c>
      <x:c r="G513" t="str">
        <x:f>IF(B513&lt;&gt;"Активна","",IF(AND('Калькулятор'!$E$22="Виграш"),"Виграш",IF(AND('Калькулятор'!$E$22&lt;&gt;"Програш"),"Очікується","Програш")))</x:f>
      </x:c>
      <x:c r="H513" s="68" t="n">
        <x:f>IF(B513="Активна",F513*E513,0)</x:f>
        <x:v>0</x:v>
      </x:c>
      <x:c r="I513" s="68" t="n">
        <x:f>IF(AND(B513="Активна",G513&lt;&gt;"Програш"),F513*E513,0)</x:f>
        <x:v>0</x:v>
      </x:c>
      <x:c r="J513" s="68" t="n">
        <x:f>IF(AND(B513="Активна",G513="Виграш"),F513*E513,0)</x:f>
        <x:v>0</x:v>
      </x:c>
    </x:row>
    <x:row r="514">
      <x:c r="A514" t="n">
        <x:v>513</x:v>
      </x:c>
      <x:c r="B514" t="str">
        <x:f>IF(AND(C514='Калькулятор'!$B$6,'Калькулятор'!$D$13="Так",'Калькулятор'!$D$22="Так"),"Активна","")</x:f>
      </x:c>
      <x:c r="C514" t="n">
        <x:v>2</x:v>
      </x:c>
      <x:c r="D514" t="str">
        <x:v>1+10</x:v>
      </x:c>
      <x:c r="E514" s="66" t="str">
        <x:f>IF(B514="Активна",'Калькулятор'!$C$13*'Калькулятор'!$C$22,"")</x:f>
      </x:c>
      <x:c r="F514" s="68" t="n">
        <x:f>IF(B514="Активна",'Калькулятор'!$B$9,0)</x:f>
        <x:v>0</x:v>
      </x:c>
      <x:c r="G514" t="str">
        <x:f>IF(B514&lt;&gt;"Активна","",IF(AND('Калькулятор'!$E$13="Виграш",'Калькулятор'!$E$22="Виграш"),"Виграш",IF(AND('Калькулятор'!$E$13&lt;&gt;"Програш",'Калькулятор'!$E$22&lt;&gt;"Програш"),"Очікується","Програш")))</x:f>
      </x:c>
      <x:c r="H514" s="68" t="n">
        <x:f>IF(B514="Активна",F514*E514,0)</x:f>
        <x:v>0</x:v>
      </x:c>
      <x:c r="I514" s="68" t="n">
        <x:f>IF(AND(B514="Активна",G514&lt;&gt;"Програш"),F514*E514,0)</x:f>
        <x:v>0</x:v>
      </x:c>
      <x:c r="J514" s="68" t="n">
        <x:f>IF(AND(B514="Активна",G514="Виграш"),F514*E514,0)</x:f>
        <x:v>0</x:v>
      </x:c>
    </x:row>
    <x:row r="515">
      <x:c r="A515" t="n">
        <x:v>514</x:v>
      </x:c>
      <x:c r="B515" t="str">
        <x:f>IF(AND(C515='Калькулятор'!$B$6,'Калькулятор'!$D$14="Так",'Калькулятор'!$D$22="Так"),"Активна","")</x:f>
      </x:c>
      <x:c r="C515" t="n">
        <x:v>2</x:v>
      </x:c>
      <x:c r="D515" t="str">
        <x:v>2+10</x:v>
      </x:c>
      <x:c r="E515" s="66" t="str">
        <x:f>IF(B515="Активна",'Калькулятор'!$C$14*'Калькулятор'!$C$22,"")</x:f>
      </x:c>
      <x:c r="F515" s="68" t="n">
        <x:f>IF(B515="Активна",'Калькулятор'!$B$9,0)</x:f>
        <x:v>0</x:v>
      </x:c>
      <x:c r="G515" t="str">
        <x:f>IF(B515&lt;&gt;"Активна","",IF(AND('Калькулятор'!$E$14="Виграш",'Калькулятор'!$E$22="Виграш"),"Виграш",IF(AND('Калькулятор'!$E$14&lt;&gt;"Програш",'Калькулятор'!$E$22&lt;&gt;"Програш"),"Очікується","Програш")))</x:f>
      </x:c>
      <x:c r="H515" s="68" t="n">
        <x:f>IF(B515="Активна",F515*E515,0)</x:f>
        <x:v>0</x:v>
      </x:c>
      <x:c r="I515" s="68" t="n">
        <x:f>IF(AND(B515="Активна",G515&lt;&gt;"Програш"),F515*E515,0)</x:f>
        <x:v>0</x:v>
      </x:c>
      <x:c r="J515" s="68" t="n">
        <x:f>IF(AND(B515="Активна",G515="Виграш"),F515*E515,0)</x:f>
        <x:v>0</x:v>
      </x:c>
    </x:row>
    <x:row r="516">
      <x:c r="A516" t="n">
        <x:v>515</x:v>
      </x:c>
      <x:c r="B516" t="str">
        <x:f>IF(AND(C516='Калькулятор'!$B$6,'Калькулятор'!$D$13="Так",'Калькулятор'!$D$14="Так",'Калькулятор'!$D$22="Так"),"Активна","")</x:f>
      </x:c>
      <x:c r="C516" t="n">
        <x:v>3</x:v>
      </x:c>
      <x:c r="D516" t="str">
        <x:v>1+2+10</x:v>
      </x:c>
      <x:c r="E516" s="66" t="str">
        <x:f>IF(B516="Активна",'Калькулятор'!$C$13*'Калькулятор'!$C$14*'Калькулятор'!$C$22,"")</x:f>
      </x:c>
      <x:c r="F516" s="68" t="n">
        <x:f>IF(B516="Активна",'Калькулятор'!$B$9,0)</x:f>
        <x:v>0</x:v>
      </x:c>
      <x:c r="G516" t="str">
        <x:f>IF(B516&lt;&gt;"Активна","",IF(AND('Калькулятор'!$E$13="Виграш",'Калькулятор'!$E$14="Виграш",'Калькулятор'!$E$22="Виграш"),"Виграш",IF(AND('Калькулятор'!$E$13&lt;&gt;"Програш",'Калькулятор'!$E$14&lt;&gt;"Програш",'Калькулятор'!$E$22&lt;&gt;"Програш"),"Очікується","Програш")))</x:f>
      </x:c>
      <x:c r="H516" s="68" t="n">
        <x:f>IF(B516="Активна",F516*E516,0)</x:f>
        <x:v>0</x:v>
      </x:c>
      <x:c r="I516" s="68" t="n">
        <x:f>IF(AND(B516="Активна",G516&lt;&gt;"Програш"),F516*E516,0)</x:f>
        <x:v>0</x:v>
      </x:c>
      <x:c r="J516" s="68" t="n">
        <x:f>IF(AND(B516="Активна",G516="Виграш"),F516*E516,0)</x:f>
        <x:v>0</x:v>
      </x:c>
    </x:row>
    <x:row r="517">
      <x:c r="A517" t="n">
        <x:v>516</x:v>
      </x:c>
      <x:c r="B517" t="str">
        <x:f>IF(AND(C517='Калькулятор'!$B$6,'Калькулятор'!$D$15="Так",'Калькулятор'!$D$22="Так"),"Активна","")</x:f>
      </x:c>
      <x:c r="C517" t="n">
        <x:v>2</x:v>
      </x:c>
      <x:c r="D517" t="str">
        <x:v>3+10</x:v>
      </x:c>
      <x:c r="E517" s="66" t="str">
        <x:f>IF(B517="Активна",'Калькулятор'!$C$15*'Калькулятор'!$C$22,"")</x:f>
      </x:c>
      <x:c r="F517" s="68" t="n">
        <x:f>IF(B517="Активна",'Калькулятор'!$B$9,0)</x:f>
        <x:v>0</x:v>
      </x:c>
      <x:c r="G517" t="str">
        <x:f>IF(B517&lt;&gt;"Активна","",IF(AND('Калькулятор'!$E$15="Виграш",'Калькулятор'!$E$22="Виграш"),"Виграш",IF(AND('Калькулятор'!$E$15&lt;&gt;"Програш",'Калькулятор'!$E$22&lt;&gt;"Програш"),"Очікується","Програш")))</x:f>
      </x:c>
      <x:c r="H517" s="68" t="n">
        <x:f>IF(B517="Активна",F517*E517,0)</x:f>
        <x:v>0</x:v>
      </x:c>
      <x:c r="I517" s="68" t="n">
        <x:f>IF(AND(B517="Активна",G517&lt;&gt;"Програш"),F517*E517,0)</x:f>
        <x:v>0</x:v>
      </x:c>
      <x:c r="J517" s="68" t="n">
        <x:f>IF(AND(B517="Активна",G517="Виграш"),F517*E517,0)</x:f>
        <x:v>0</x:v>
      </x:c>
    </x:row>
    <x:row r="518">
      <x:c r="A518" t="n">
        <x:v>517</x:v>
      </x:c>
      <x:c r="B518" t="str">
        <x:f>IF(AND(C518='Калькулятор'!$B$6,'Калькулятор'!$D$13="Так",'Калькулятор'!$D$15="Так",'Калькулятор'!$D$22="Так"),"Активна","")</x:f>
      </x:c>
      <x:c r="C518" t="n">
        <x:v>3</x:v>
      </x:c>
      <x:c r="D518" t="str">
        <x:v>1+3+10</x:v>
      </x:c>
      <x:c r="E518" s="66" t="str">
        <x:f>IF(B518="Активна",'Калькулятор'!$C$13*'Калькулятор'!$C$15*'Калькулятор'!$C$22,"")</x:f>
      </x:c>
      <x:c r="F518" s="68" t="n">
        <x:f>IF(B518="Активна",'Калькулятор'!$B$9,0)</x:f>
        <x:v>0</x:v>
      </x:c>
      <x:c r="G518" t="str">
        <x:f>IF(B518&lt;&gt;"Активна","",IF(AND('Калькулятор'!$E$13="Виграш",'Калькулятор'!$E$15="Виграш",'Калькулятор'!$E$22="Виграш"),"Виграш",IF(AND('Калькулятор'!$E$13&lt;&gt;"Програш",'Калькулятор'!$E$15&lt;&gt;"Програш",'Калькулятор'!$E$22&lt;&gt;"Програш"),"Очікується","Програш")))</x:f>
      </x:c>
      <x:c r="H518" s="68" t="n">
        <x:f>IF(B518="Активна",F518*E518,0)</x:f>
        <x:v>0</x:v>
      </x:c>
      <x:c r="I518" s="68" t="n">
        <x:f>IF(AND(B518="Активна",G518&lt;&gt;"Програш"),F518*E518,0)</x:f>
        <x:v>0</x:v>
      </x:c>
      <x:c r="J518" s="68" t="n">
        <x:f>IF(AND(B518="Активна",G518="Виграш"),F518*E518,0)</x:f>
        <x:v>0</x:v>
      </x:c>
    </x:row>
    <x:row r="519">
      <x:c r="A519" t="n">
        <x:v>518</x:v>
      </x:c>
      <x:c r="B519" t="str">
        <x:f>IF(AND(C519='Калькулятор'!$B$6,'Калькулятор'!$D$14="Так",'Калькулятор'!$D$15="Так",'Калькулятор'!$D$22="Так"),"Активна","")</x:f>
      </x:c>
      <x:c r="C519" t="n">
        <x:v>3</x:v>
      </x:c>
      <x:c r="D519" t="str">
        <x:v>2+3+10</x:v>
      </x:c>
      <x:c r="E519" s="66" t="str">
        <x:f>IF(B519="Активна",'Калькулятор'!$C$14*'Калькулятор'!$C$15*'Калькулятор'!$C$22,"")</x:f>
      </x:c>
      <x:c r="F519" s="68" t="n">
        <x:f>IF(B519="Активна",'Калькулятор'!$B$9,0)</x:f>
        <x:v>0</x:v>
      </x:c>
      <x:c r="G519" t="str">
        <x:f>IF(B519&lt;&gt;"Активна","",IF(AND('Калькулятор'!$E$14="Виграш",'Калькулятор'!$E$15="Виграш",'Калькулятор'!$E$22="Виграш"),"Виграш",IF(AND('Калькулятор'!$E$14&lt;&gt;"Програш",'Калькулятор'!$E$15&lt;&gt;"Програш",'Калькулятор'!$E$22&lt;&gt;"Програш"),"Очікується","Програш")))</x:f>
      </x:c>
      <x:c r="H519" s="68" t="n">
        <x:f>IF(B519="Активна",F519*E519,0)</x:f>
        <x:v>0</x:v>
      </x:c>
      <x:c r="I519" s="68" t="n">
        <x:f>IF(AND(B519="Активна",G519&lt;&gt;"Програш"),F519*E519,0)</x:f>
        <x:v>0</x:v>
      </x:c>
      <x:c r="J519" s="68" t="n">
        <x:f>IF(AND(B519="Активна",G519="Виграш"),F519*E519,0)</x:f>
        <x:v>0</x:v>
      </x:c>
    </x:row>
    <x:row r="520">
      <x:c r="A520" t="n">
        <x:v>519</x:v>
      </x:c>
      <x:c r="B520" t="str">
        <x:f>IF(AND(C520='Калькулятор'!$B$6,'Калькулятор'!$D$13="Так",'Калькулятор'!$D$14="Так",'Калькулятор'!$D$15="Так",'Калькулятор'!$D$22="Так"),"Активна","")</x:f>
      </x:c>
      <x:c r="C520" t="n">
        <x:v>4</x:v>
      </x:c>
      <x:c r="D520" t="str">
        <x:v>1+2+3+10</x:v>
      </x:c>
      <x:c r="E520" s="66" t="str">
        <x:f>IF(B520="Активна",'Калькулятор'!$C$13*'Калькулятор'!$C$14*'Калькулятор'!$C$15*'Калькулятор'!$C$22,"")</x:f>
      </x:c>
      <x:c r="F520" s="68" t="n">
        <x:f>IF(B520="Активна",'Калькулятор'!$B$9,0)</x:f>
        <x:v>0</x:v>
      </x:c>
      <x:c r="G520" t="str">
        <x:f>IF(B520&lt;&gt;"Активна","",IF(AND('Калькулятор'!$E$13="Виграш",'Калькулятор'!$E$14="Виграш",'Калькулятор'!$E$15="Виграш",'Калькулятор'!$E$22="Виграш"),"Виграш",IF(AND('Калькулятор'!$E$13&lt;&gt;"Програш",'Калькулятор'!$E$14&lt;&gt;"Програш",'Калькулятор'!$E$15&lt;&gt;"Програш",'Калькулятор'!$E$22&lt;&gt;"Програш"),"Очікується","Програш")))</x:f>
      </x:c>
      <x:c r="H520" s="68" t="n">
        <x:f>IF(B520="Активна",F520*E520,0)</x:f>
        <x:v>0</x:v>
      </x:c>
      <x:c r="I520" s="68" t="n">
        <x:f>IF(AND(B520="Активна",G520&lt;&gt;"Програш"),F520*E520,0)</x:f>
        <x:v>0</x:v>
      </x:c>
      <x:c r="J520" s="68" t="n">
        <x:f>IF(AND(B520="Активна",G520="Виграш"),F520*E520,0)</x:f>
        <x:v>0</x:v>
      </x:c>
    </x:row>
    <x:row r="521">
      <x:c r="A521" t="n">
        <x:v>520</x:v>
      </x:c>
      <x:c r="B521" t="str">
        <x:f>IF(AND(C521='Калькулятор'!$B$6,'Калькулятор'!$D$16="Так",'Калькулятор'!$D$22="Так"),"Активна","")</x:f>
      </x:c>
      <x:c r="C521" t="n">
        <x:v>2</x:v>
      </x:c>
      <x:c r="D521" t="str">
        <x:v>4+10</x:v>
      </x:c>
      <x:c r="E521" s="66" t="str">
        <x:f>IF(B521="Активна",'Калькулятор'!$C$16*'Калькулятор'!$C$22,"")</x:f>
      </x:c>
      <x:c r="F521" s="68" t="n">
        <x:f>IF(B521="Активна",'Калькулятор'!$B$9,0)</x:f>
        <x:v>0</x:v>
      </x:c>
      <x:c r="G521" t="str">
        <x:f>IF(B521&lt;&gt;"Активна","",IF(AND('Калькулятор'!$E$16="Виграш",'Калькулятор'!$E$22="Виграш"),"Виграш",IF(AND('Калькулятор'!$E$16&lt;&gt;"Програш",'Калькулятор'!$E$22&lt;&gt;"Програш"),"Очікується","Програш")))</x:f>
      </x:c>
      <x:c r="H521" s="68" t="n">
        <x:f>IF(B521="Активна",F521*E521,0)</x:f>
        <x:v>0</x:v>
      </x:c>
      <x:c r="I521" s="68" t="n">
        <x:f>IF(AND(B521="Активна",G521&lt;&gt;"Програш"),F521*E521,0)</x:f>
        <x:v>0</x:v>
      </x:c>
      <x:c r="J521" s="68" t="n">
        <x:f>IF(AND(B521="Активна",G521="Виграш"),F521*E521,0)</x:f>
        <x:v>0</x:v>
      </x:c>
    </x:row>
    <x:row r="522">
      <x:c r="A522" t="n">
        <x:v>521</x:v>
      </x:c>
      <x:c r="B522" t="str">
        <x:f>IF(AND(C522='Калькулятор'!$B$6,'Калькулятор'!$D$13="Так",'Калькулятор'!$D$16="Так",'Калькулятор'!$D$22="Так"),"Активна","")</x:f>
      </x:c>
      <x:c r="C522" t="n">
        <x:v>3</x:v>
      </x:c>
      <x:c r="D522" t="str">
        <x:v>1+4+10</x:v>
      </x:c>
      <x:c r="E522" s="66" t="str">
        <x:f>IF(B522="Активна",'Калькулятор'!$C$13*'Калькулятор'!$C$16*'Калькулятор'!$C$22,"")</x:f>
      </x:c>
      <x:c r="F522" s="68" t="n">
        <x:f>IF(B522="Активна",'Калькулятор'!$B$9,0)</x:f>
        <x:v>0</x:v>
      </x:c>
      <x:c r="G522" t="str">
        <x:f>IF(B522&lt;&gt;"Активна","",IF(AND('Калькулятор'!$E$13="Виграш",'Калькулятор'!$E$16="Виграш",'Калькулятор'!$E$22="Виграш"),"Виграш",IF(AND('Калькулятор'!$E$13&lt;&gt;"Програш",'Калькулятор'!$E$16&lt;&gt;"Програш",'Калькулятор'!$E$22&lt;&gt;"Програш"),"Очікується","Програш")))</x:f>
      </x:c>
      <x:c r="H522" s="68" t="n">
        <x:f>IF(B522="Активна",F522*E522,0)</x:f>
        <x:v>0</x:v>
      </x:c>
      <x:c r="I522" s="68" t="n">
        <x:f>IF(AND(B522="Активна",G522&lt;&gt;"Програш"),F522*E522,0)</x:f>
        <x:v>0</x:v>
      </x:c>
      <x:c r="J522" s="68" t="n">
        <x:f>IF(AND(B522="Активна",G522="Виграш"),F522*E522,0)</x:f>
        <x:v>0</x:v>
      </x:c>
    </x:row>
    <x:row r="523">
      <x:c r="A523" t="n">
        <x:v>522</x:v>
      </x:c>
      <x:c r="B523" t="str">
        <x:f>IF(AND(C523='Калькулятор'!$B$6,'Калькулятор'!$D$14="Так",'Калькулятор'!$D$16="Так",'Калькулятор'!$D$22="Так"),"Активна","")</x:f>
      </x:c>
      <x:c r="C523" t="n">
        <x:v>3</x:v>
      </x:c>
      <x:c r="D523" t="str">
        <x:v>2+4+10</x:v>
      </x:c>
      <x:c r="E523" s="66" t="str">
        <x:f>IF(B523="Активна",'Калькулятор'!$C$14*'Калькулятор'!$C$16*'Калькулятор'!$C$22,"")</x:f>
      </x:c>
      <x:c r="F523" s="68" t="n">
        <x:f>IF(B523="Активна",'Калькулятор'!$B$9,0)</x:f>
        <x:v>0</x:v>
      </x:c>
      <x:c r="G523" t="str">
        <x:f>IF(B523&lt;&gt;"Активна","",IF(AND('Калькулятор'!$E$14="Виграш",'Калькулятор'!$E$16="Виграш",'Калькулятор'!$E$22="Виграш"),"Виграш",IF(AND('Калькулятор'!$E$14&lt;&gt;"Програш",'Калькулятор'!$E$16&lt;&gt;"Програш",'Калькулятор'!$E$22&lt;&gt;"Програш"),"Очікується","Програш")))</x:f>
      </x:c>
      <x:c r="H523" s="68" t="n">
        <x:f>IF(B523="Активна",F523*E523,0)</x:f>
        <x:v>0</x:v>
      </x:c>
      <x:c r="I523" s="68" t="n">
        <x:f>IF(AND(B523="Активна",G523&lt;&gt;"Програш"),F523*E523,0)</x:f>
        <x:v>0</x:v>
      </x:c>
      <x:c r="J523" s="68" t="n">
        <x:f>IF(AND(B523="Активна",G523="Виграш"),F523*E523,0)</x:f>
        <x:v>0</x:v>
      </x:c>
    </x:row>
    <x:row r="524">
      <x:c r="A524" t="n">
        <x:v>523</x:v>
      </x:c>
      <x:c r="B524" t="str">
        <x:f>IF(AND(C524='Калькулятор'!$B$6,'Калькулятор'!$D$13="Так",'Калькулятор'!$D$14="Так",'Калькулятор'!$D$16="Так",'Калькулятор'!$D$22="Так"),"Активна","")</x:f>
      </x:c>
      <x:c r="C524" t="n">
        <x:v>4</x:v>
      </x:c>
      <x:c r="D524" t="str">
        <x:v>1+2+4+10</x:v>
      </x:c>
      <x:c r="E524" s="66" t="str">
        <x:f>IF(B524="Активна",'Калькулятор'!$C$13*'Калькулятор'!$C$14*'Калькулятор'!$C$16*'Калькулятор'!$C$22,"")</x:f>
      </x:c>
      <x:c r="F524" s="68" t="n">
        <x:f>IF(B524="Активна",'Калькулятор'!$B$9,0)</x:f>
        <x:v>0</x:v>
      </x:c>
      <x:c r="G524" t="str">
        <x:f>IF(B524&lt;&gt;"Активна","",IF(AND('Калькулятор'!$E$13="Виграш",'Калькулятор'!$E$14="Виграш",'Калькулятор'!$E$16="Виграш",'Калькулятор'!$E$22="Виграш"),"Виграш",IF(AND('Калькулятор'!$E$13&lt;&gt;"Програш",'Калькулятор'!$E$14&lt;&gt;"Програш",'Калькулятор'!$E$16&lt;&gt;"Програш",'Калькулятор'!$E$22&lt;&gt;"Програш"),"Очікується","Програш")))</x:f>
      </x:c>
      <x:c r="H524" s="68" t="n">
        <x:f>IF(B524="Активна",F524*E524,0)</x:f>
        <x:v>0</x:v>
      </x:c>
      <x:c r="I524" s="68" t="n">
        <x:f>IF(AND(B524="Активна",G524&lt;&gt;"Програш"),F524*E524,0)</x:f>
        <x:v>0</x:v>
      </x:c>
      <x:c r="J524" s="68" t="n">
        <x:f>IF(AND(B524="Активна",G524="Виграш"),F524*E524,0)</x:f>
        <x:v>0</x:v>
      </x:c>
    </x:row>
    <x:row r="525">
      <x:c r="A525" t="n">
        <x:v>524</x:v>
      </x:c>
      <x:c r="B525" t="str">
        <x:f>IF(AND(C525='Калькулятор'!$B$6,'Калькулятор'!$D$15="Так",'Калькулятор'!$D$16="Так",'Калькулятор'!$D$22="Так"),"Активна","")</x:f>
      </x:c>
      <x:c r="C525" t="n">
        <x:v>3</x:v>
      </x:c>
      <x:c r="D525" t="str">
        <x:v>3+4+10</x:v>
      </x:c>
      <x:c r="E525" s="66" t="str">
        <x:f>IF(B525="Активна",'Калькулятор'!$C$15*'Калькулятор'!$C$16*'Калькулятор'!$C$22,"")</x:f>
      </x:c>
      <x:c r="F525" s="68" t="n">
        <x:f>IF(B525="Активна",'Калькулятор'!$B$9,0)</x:f>
        <x:v>0</x:v>
      </x:c>
      <x:c r="G525" t="str">
        <x:f>IF(B525&lt;&gt;"Активна","",IF(AND('Калькулятор'!$E$15="Виграш",'Калькулятор'!$E$16="Виграш",'Калькулятор'!$E$22="Виграш"),"Виграш",IF(AND('Калькулятор'!$E$15&lt;&gt;"Програш",'Калькулятор'!$E$16&lt;&gt;"Програш",'Калькулятор'!$E$22&lt;&gt;"Програш"),"Очікується","Програш")))</x:f>
      </x:c>
      <x:c r="H525" s="68" t="n">
        <x:f>IF(B525="Активна",F525*E525,0)</x:f>
        <x:v>0</x:v>
      </x:c>
      <x:c r="I525" s="68" t="n">
        <x:f>IF(AND(B525="Активна",G525&lt;&gt;"Програш"),F525*E525,0)</x:f>
        <x:v>0</x:v>
      </x:c>
      <x:c r="J525" s="68" t="n">
        <x:f>IF(AND(B525="Активна",G525="Виграш"),F525*E525,0)</x:f>
        <x:v>0</x:v>
      </x:c>
    </x:row>
    <x:row r="526">
      <x:c r="A526" t="n">
        <x:v>525</x:v>
      </x:c>
      <x:c r="B526" t="str">
        <x:f>IF(AND(C526='Калькулятор'!$B$6,'Калькулятор'!$D$13="Так",'Калькулятор'!$D$15="Так",'Калькулятор'!$D$16="Так",'Калькулятор'!$D$22="Так"),"Активна","")</x:f>
      </x:c>
      <x:c r="C526" t="n">
        <x:v>4</x:v>
      </x:c>
      <x:c r="D526" t="str">
        <x:v>1+3+4+10</x:v>
      </x:c>
      <x:c r="E526" s="66" t="str">
        <x:f>IF(B526="Активна",'Калькулятор'!$C$13*'Калькулятор'!$C$15*'Калькулятор'!$C$16*'Калькулятор'!$C$22,"")</x:f>
      </x:c>
      <x:c r="F526" s="68" t="n">
        <x:f>IF(B526="Активна",'Калькулятор'!$B$9,0)</x:f>
        <x:v>0</x:v>
      </x:c>
      <x:c r="G526" t="str">
        <x:f>IF(B526&lt;&gt;"Активна","",IF(AND('Калькулятор'!$E$13="Виграш",'Калькулятор'!$E$15="Виграш",'Калькулятор'!$E$16="Виграш",'Калькулятор'!$E$22="Виграш"),"Виграш",IF(AND('Калькулятор'!$E$13&lt;&gt;"Програш",'Калькулятор'!$E$15&lt;&gt;"Програш",'Калькулятор'!$E$16&lt;&gt;"Програш",'Калькулятор'!$E$22&lt;&gt;"Програш"),"Очікується","Програш")))</x:f>
      </x:c>
      <x:c r="H526" s="68" t="n">
        <x:f>IF(B526="Активна",F526*E526,0)</x:f>
        <x:v>0</x:v>
      </x:c>
      <x:c r="I526" s="68" t="n">
        <x:f>IF(AND(B526="Активна",G526&lt;&gt;"Програш"),F526*E526,0)</x:f>
        <x:v>0</x:v>
      </x:c>
      <x:c r="J526" s="68" t="n">
        <x:f>IF(AND(B526="Активна",G526="Виграш"),F526*E526,0)</x:f>
        <x:v>0</x:v>
      </x:c>
    </x:row>
    <x:row r="527">
      <x:c r="A527" t="n">
        <x:v>526</x:v>
      </x:c>
      <x:c r="B527" t="str">
        <x:f>IF(AND(C527='Калькулятор'!$B$6,'Калькулятор'!$D$14="Так",'Калькулятор'!$D$15="Так",'Калькулятор'!$D$16="Так",'Калькулятор'!$D$22="Так"),"Активна","")</x:f>
      </x:c>
      <x:c r="C527" t="n">
        <x:v>4</x:v>
      </x:c>
      <x:c r="D527" t="str">
        <x:v>2+3+4+10</x:v>
      </x:c>
      <x:c r="E527" s="66" t="str">
        <x:f>IF(B527="Активна",'Калькулятор'!$C$14*'Калькулятор'!$C$15*'Калькулятор'!$C$16*'Калькулятор'!$C$22,"")</x:f>
      </x:c>
      <x:c r="F527" s="68" t="n">
        <x:f>IF(B527="Активна",'Калькулятор'!$B$9,0)</x:f>
        <x:v>0</x:v>
      </x:c>
      <x:c r="G527" t="str">
        <x:f>IF(B527&lt;&gt;"Активна","",IF(AND('Калькулятор'!$E$14="Виграш",'Калькулятор'!$E$15="Виграш",'Калькулятор'!$E$16="Виграш",'Калькулятор'!$E$22="Виграш"),"Виграш",IF(AND('Калькулятор'!$E$14&lt;&gt;"Програш",'Калькулятор'!$E$15&lt;&gt;"Програш",'Калькулятор'!$E$16&lt;&gt;"Програш",'Калькулятор'!$E$22&lt;&gt;"Програш"),"Очікується","Програш")))</x:f>
      </x:c>
      <x:c r="H527" s="68" t="n">
        <x:f>IF(B527="Активна",F527*E527,0)</x:f>
        <x:v>0</x:v>
      </x:c>
      <x:c r="I527" s="68" t="n">
        <x:f>IF(AND(B527="Активна",G527&lt;&gt;"Програш"),F527*E527,0)</x:f>
        <x:v>0</x:v>
      </x:c>
      <x:c r="J527" s="68" t="n">
        <x:f>IF(AND(B527="Активна",G527="Виграш"),F527*E527,0)</x:f>
        <x:v>0</x:v>
      </x:c>
    </x:row>
    <x:row r="528">
      <x:c r="A528" t="n">
        <x:v>527</x:v>
      </x:c>
      <x:c r="B528" t="str">
        <x:f>IF(AND(C528='Калькулятор'!$B$6,'Калькулятор'!$D$13="Так",'Калькулятор'!$D$14="Так",'Калькулятор'!$D$15="Так",'Калькулятор'!$D$16="Так",'Калькулятор'!$D$22="Так"),"Активна","")</x:f>
      </x:c>
      <x:c r="C528" t="n">
        <x:v>5</x:v>
      </x:c>
      <x:c r="D528" t="str">
        <x:v>1+2+3+4+10</x:v>
      </x:c>
      <x:c r="E528" s="66" t="str">
        <x:f>IF(B528="Активна",'Калькулятор'!$C$13*'Калькулятор'!$C$14*'Калькулятор'!$C$15*'Калькулятор'!$C$16*'Калькулятор'!$C$22,"")</x:f>
      </x:c>
      <x:c r="F528" s="68" t="n">
        <x:f>IF(B528="Активна",'Калькулятор'!$B$9,0)</x:f>
        <x:v>0</x:v>
      </x:c>
      <x:c r="G528" t="str">
        <x:f>IF(B528&lt;&gt;"Активна","",IF(AND('Калькулятор'!$E$13="Виграш",'Калькулятор'!$E$14="Виграш",'Калькулятор'!$E$15="Виграш",'Калькулятор'!$E$16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$22&lt;&gt;"Програш"),"Очікується","Програш")))</x:f>
      </x:c>
      <x:c r="H528" s="68" t="n">
        <x:f>IF(B528="Активна",F528*E528,0)</x:f>
        <x:v>0</x:v>
      </x:c>
      <x:c r="I528" s="68" t="n">
        <x:f>IF(AND(B528="Активна",G528&lt;&gt;"Програш"),F528*E528,0)</x:f>
        <x:v>0</x:v>
      </x:c>
      <x:c r="J528" s="68" t="n">
        <x:f>IF(AND(B528="Активна",G528="Виграш"),F528*E528,0)</x:f>
        <x:v>0</x:v>
      </x:c>
    </x:row>
    <x:row r="529">
      <x:c r="A529" t="n">
        <x:v>528</x:v>
      </x:c>
      <x:c r="B529" t="str">
        <x:f>IF(AND(C529='Калькулятор'!$B$6,'Калькулятор'!$D$17="Так",'Калькулятор'!$D$22="Так"),"Активна","")</x:f>
      </x:c>
      <x:c r="C529" t="n">
        <x:v>2</x:v>
      </x:c>
      <x:c r="D529" t="str">
        <x:v>5+10</x:v>
      </x:c>
      <x:c r="E529" s="66" t="str">
        <x:f>IF(B529="Активна",'Калькулятор'!$C$17*'Калькулятор'!$C$22,"")</x:f>
      </x:c>
      <x:c r="F529" s="68" t="n">
        <x:f>IF(B529="Активна",'Калькулятор'!$B$9,0)</x:f>
        <x:v>0</x:v>
      </x:c>
      <x:c r="G529" t="str">
        <x:f>IF(B529&lt;&gt;"Активна","",IF(AND('Калькулятор'!$E$17="Виграш",'Калькулятор'!$E$22="Виграш"),"Виграш",IF(AND('Калькулятор'!$E$17&lt;&gt;"Програш",'Калькулятор'!$E$22&lt;&gt;"Програш"),"Очікується","Програш")))</x:f>
      </x:c>
      <x:c r="H529" s="68" t="n">
        <x:f>IF(B529="Активна",F529*E529,0)</x:f>
        <x:v>0</x:v>
      </x:c>
      <x:c r="I529" s="68" t="n">
        <x:f>IF(AND(B529="Активна",G529&lt;&gt;"Програш"),F529*E529,0)</x:f>
        <x:v>0</x:v>
      </x:c>
      <x:c r="J529" s="68" t="n">
        <x:f>IF(AND(B529="Активна",G529="Виграш"),F529*E529,0)</x:f>
        <x:v>0</x:v>
      </x:c>
    </x:row>
    <x:row r="530">
      <x:c r="A530" t="n">
        <x:v>529</x:v>
      </x:c>
      <x:c r="B530" t="str">
        <x:f>IF(AND(C530='Калькулятор'!$B$6,'Калькулятор'!$D$13="Так",'Калькулятор'!$D$17="Так",'Калькулятор'!$D$22="Так"),"Активна","")</x:f>
      </x:c>
      <x:c r="C530" t="n">
        <x:v>3</x:v>
      </x:c>
      <x:c r="D530" t="str">
        <x:v>1+5+10</x:v>
      </x:c>
      <x:c r="E530" s="66" t="str">
        <x:f>IF(B530="Активна",'Калькулятор'!$C$13*'Калькулятор'!$C$17*'Калькулятор'!$C$22,"")</x:f>
      </x:c>
      <x:c r="F530" s="68" t="n">
        <x:f>IF(B530="Активна",'Калькулятор'!$B$9,0)</x:f>
        <x:v>0</x:v>
      </x:c>
      <x:c r="G530" t="str">
        <x:f>IF(B530&lt;&gt;"Активна","",IF(AND('Калькулятор'!$E$13="Виграш",'Калькулятор'!$E$17="Виграш",'Калькулятор'!$E$22="Виграш"),"Виграш",IF(AND('Калькулятор'!$E$13&lt;&gt;"Програш",'Калькулятор'!$E$17&lt;&gt;"Програш",'Калькулятор'!$E$22&lt;&gt;"Програш"),"Очікується","Програш")))</x:f>
      </x:c>
      <x:c r="H530" s="68" t="n">
        <x:f>IF(B530="Активна",F530*E530,0)</x:f>
        <x:v>0</x:v>
      </x:c>
      <x:c r="I530" s="68" t="n">
        <x:f>IF(AND(B530="Активна",G530&lt;&gt;"Програш"),F530*E530,0)</x:f>
        <x:v>0</x:v>
      </x:c>
      <x:c r="J530" s="68" t="n">
        <x:f>IF(AND(B530="Активна",G530="Виграш"),F530*E530,0)</x:f>
        <x:v>0</x:v>
      </x:c>
    </x:row>
    <x:row r="531">
      <x:c r="A531" t="n">
        <x:v>530</x:v>
      </x:c>
      <x:c r="B531" t="str">
        <x:f>IF(AND(C531='Калькулятор'!$B$6,'Калькулятор'!$D$14="Так",'Калькулятор'!$D$17="Так",'Калькулятор'!$D$22="Так"),"Активна","")</x:f>
      </x:c>
      <x:c r="C531" t="n">
        <x:v>3</x:v>
      </x:c>
      <x:c r="D531" t="str">
        <x:v>2+5+10</x:v>
      </x:c>
      <x:c r="E531" s="66" t="str">
        <x:f>IF(B531="Активна",'Калькулятор'!$C$14*'Калькулятор'!$C$17*'Калькулятор'!$C$22,"")</x:f>
      </x:c>
      <x:c r="F531" s="68" t="n">
        <x:f>IF(B531="Активна",'Калькулятор'!$B$9,0)</x:f>
        <x:v>0</x:v>
      </x:c>
      <x:c r="G531" t="str">
        <x:f>IF(B531&lt;&gt;"Активна","",IF(AND('Калькулятор'!$E$14="Виграш",'Калькулятор'!$E$17="Виграш",'Калькулятор'!$E$22="Виграш"),"Виграш",IF(AND('Калькулятор'!$E$14&lt;&gt;"Програш",'Калькулятор'!$E$17&lt;&gt;"Програш",'Калькулятор'!$E$22&lt;&gt;"Програш"),"Очікується","Програш")))</x:f>
      </x:c>
      <x:c r="H531" s="68" t="n">
        <x:f>IF(B531="Активна",F531*E531,0)</x:f>
        <x:v>0</x:v>
      </x:c>
      <x:c r="I531" s="68" t="n">
        <x:f>IF(AND(B531="Активна",G531&lt;&gt;"Програш"),F531*E531,0)</x:f>
        <x:v>0</x:v>
      </x:c>
      <x:c r="J531" s="68" t="n">
        <x:f>IF(AND(B531="Активна",G531="Виграш"),F531*E531,0)</x:f>
        <x:v>0</x:v>
      </x:c>
    </x:row>
    <x:row r="532">
      <x:c r="A532" t="n">
        <x:v>531</x:v>
      </x:c>
      <x:c r="B532" t="str">
        <x:f>IF(AND(C532='Калькулятор'!$B$6,'Калькулятор'!$D$13="Так",'Калькулятор'!$D$14="Так",'Калькулятор'!$D$17="Так",'Калькулятор'!$D$22="Так"),"Активна","")</x:f>
      </x:c>
      <x:c r="C532" t="n">
        <x:v>4</x:v>
      </x:c>
      <x:c r="D532" t="str">
        <x:v>1+2+5+10</x:v>
      </x:c>
      <x:c r="E532" s="66" t="str">
        <x:f>IF(B532="Активна",'Калькулятор'!$C$13*'Калькулятор'!$C$14*'Калькулятор'!$C$17*'Калькулятор'!$C$22,"")</x:f>
      </x:c>
      <x:c r="F532" s="68" t="n">
        <x:f>IF(B532="Активна",'Калькулятор'!$B$9,0)</x:f>
        <x:v>0</x:v>
      </x:c>
      <x:c r="G532" t="str">
        <x:f>IF(B532&lt;&gt;"Активна","",IF(AND('Калькулятор'!$E$13="Виграш",'Калькулятор'!$E$14="Виграш",'Калькулятор'!$E$17="Виграш",'Калькулятор'!$E$22="Виграш"),"Виграш",IF(AND('Калькулятор'!$E$13&lt;&gt;"Програш",'Калькулятор'!$E$14&lt;&gt;"Програш",'Калькулятор'!$E$17&lt;&gt;"Програш",'Калькулятор'!$E$22&lt;&gt;"Програш"),"Очікується","Програш")))</x:f>
      </x:c>
      <x:c r="H532" s="68" t="n">
        <x:f>IF(B532="Активна",F532*E532,0)</x:f>
        <x:v>0</x:v>
      </x:c>
      <x:c r="I532" s="68" t="n">
        <x:f>IF(AND(B532="Активна",G532&lt;&gt;"Програш"),F532*E532,0)</x:f>
        <x:v>0</x:v>
      </x:c>
      <x:c r="J532" s="68" t="n">
        <x:f>IF(AND(B532="Активна",G532="Виграш"),F532*E532,0)</x:f>
        <x:v>0</x:v>
      </x:c>
    </x:row>
    <x:row r="533">
      <x:c r="A533" t="n">
        <x:v>532</x:v>
      </x:c>
      <x:c r="B533" t="str">
        <x:f>IF(AND(C533='Калькулятор'!$B$6,'Калькулятор'!$D$15="Так",'Калькулятор'!$D$17="Так",'Калькулятор'!$D$22="Так"),"Активна","")</x:f>
      </x:c>
      <x:c r="C533" t="n">
        <x:v>3</x:v>
      </x:c>
      <x:c r="D533" t="str">
        <x:v>3+5+10</x:v>
      </x:c>
      <x:c r="E533" s="66" t="str">
        <x:f>IF(B533="Активна",'Калькулятор'!$C$15*'Калькулятор'!$C$17*'Калькулятор'!$C$22,"")</x:f>
      </x:c>
      <x:c r="F533" s="68" t="n">
        <x:f>IF(B533="Активна",'Калькулятор'!$B$9,0)</x:f>
        <x:v>0</x:v>
      </x:c>
      <x:c r="G533" t="str">
        <x:f>IF(B533&lt;&gt;"Активна","",IF(AND('Калькулятор'!$E$15="Виграш",'Калькулятор'!$E$17="Виграш",'Калькулятор'!$E$22="Виграш"),"Виграш",IF(AND('Калькулятор'!$E$15&lt;&gt;"Програш",'Калькулятор'!$E$17&lt;&gt;"Програш",'Калькулятор'!$E$22&lt;&gt;"Програш"),"Очікується","Програш")))</x:f>
      </x:c>
      <x:c r="H533" s="68" t="n">
        <x:f>IF(B533="Активна",F533*E533,0)</x:f>
        <x:v>0</x:v>
      </x:c>
      <x:c r="I533" s="68" t="n">
        <x:f>IF(AND(B533="Активна",G533&lt;&gt;"Програш"),F533*E533,0)</x:f>
        <x:v>0</x:v>
      </x:c>
      <x:c r="J533" s="68" t="n">
        <x:f>IF(AND(B533="Активна",G533="Виграш"),F533*E533,0)</x:f>
        <x:v>0</x:v>
      </x:c>
    </x:row>
    <x:row r="534">
      <x:c r="A534" t="n">
        <x:v>533</x:v>
      </x:c>
      <x:c r="B534" t="str">
        <x:f>IF(AND(C534='Калькулятор'!$B$6,'Калькулятор'!$D$13="Так",'Калькулятор'!$D$15="Так",'Калькулятор'!$D$17="Так",'Калькулятор'!$D$22="Так"),"Активна","")</x:f>
      </x:c>
      <x:c r="C534" t="n">
        <x:v>4</x:v>
      </x:c>
      <x:c r="D534" t="str">
        <x:v>1+3+5+10</x:v>
      </x:c>
      <x:c r="E534" s="66" t="str">
        <x:f>IF(B534="Активна",'Калькулятор'!$C$13*'Калькулятор'!$C$15*'Калькулятор'!$C$17*'Калькулятор'!$C$22,"")</x:f>
      </x:c>
      <x:c r="F534" s="68" t="n">
        <x:f>IF(B534="Активна",'Калькулятор'!$B$9,0)</x:f>
        <x:v>0</x:v>
      </x:c>
      <x:c r="G534" t="str">
        <x:f>IF(B534&lt;&gt;"Активна","",IF(AND('Калькулятор'!$E$13="Виграш",'Калькулятор'!$E$15="Виграш",'Калькулятор'!$E$17="Виграш",'Калькулятор'!$E$22="Виграш"),"Виграш",IF(AND('Калькулятор'!$E$13&lt;&gt;"Програш",'Калькулятор'!$E$15&lt;&gt;"Програш",'Калькулятор'!$E$17&lt;&gt;"Програш",'Калькулятор'!$E$22&lt;&gt;"Програш"),"Очікується","Програш")))</x:f>
      </x:c>
      <x:c r="H534" s="68" t="n">
        <x:f>IF(B534="Активна",F534*E534,0)</x:f>
        <x:v>0</x:v>
      </x:c>
      <x:c r="I534" s="68" t="n">
        <x:f>IF(AND(B534="Активна",G534&lt;&gt;"Програш"),F534*E534,0)</x:f>
        <x:v>0</x:v>
      </x:c>
      <x:c r="J534" s="68" t="n">
        <x:f>IF(AND(B534="Активна",G534="Виграш"),F534*E534,0)</x:f>
        <x:v>0</x:v>
      </x:c>
    </x:row>
    <x:row r="535">
      <x:c r="A535" t="n">
        <x:v>534</x:v>
      </x:c>
      <x:c r="B535" t="str">
        <x:f>IF(AND(C535='Калькулятор'!$B$6,'Калькулятор'!$D$14="Так",'Калькулятор'!$D$15="Так",'Калькулятор'!$D$17="Так",'Калькулятор'!$D$22="Так"),"Активна","")</x:f>
      </x:c>
      <x:c r="C535" t="n">
        <x:v>4</x:v>
      </x:c>
      <x:c r="D535" t="str">
        <x:v>2+3+5+10</x:v>
      </x:c>
      <x:c r="E535" s="66" t="str">
        <x:f>IF(B535="Активна",'Калькулятор'!$C$14*'Калькулятор'!$C$15*'Калькулятор'!$C$17*'Калькулятор'!$C$22,"")</x:f>
      </x:c>
      <x:c r="F535" s="68" t="n">
        <x:f>IF(B535="Активна",'Калькулятор'!$B$9,0)</x:f>
        <x:v>0</x:v>
      </x:c>
      <x:c r="G535" t="str">
        <x:f>IF(B535&lt;&gt;"Активна","",IF(AND('Калькулятор'!$E$14="Виграш",'Калькулятор'!$E$15="Виграш",'Калькулятор'!$E$17="Виграш",'Калькулятор'!$E$22="Виграш"),"Виграш",IF(AND('Калькулятор'!$E$14&lt;&gt;"Програш",'Калькулятор'!$E$15&lt;&gt;"Програш",'Калькулятор'!$E$17&lt;&gt;"Програш",'Калькулятор'!$E$22&lt;&gt;"Програш"),"Очікується","Програш")))</x:f>
      </x:c>
      <x:c r="H535" s="68" t="n">
        <x:f>IF(B535="Активна",F535*E535,0)</x:f>
        <x:v>0</x:v>
      </x:c>
      <x:c r="I535" s="68" t="n">
        <x:f>IF(AND(B535="Активна",G535&lt;&gt;"Програш"),F535*E535,0)</x:f>
        <x:v>0</x:v>
      </x:c>
      <x:c r="J535" s="68" t="n">
        <x:f>IF(AND(B535="Активна",G535="Виграш"),F535*E535,0)</x:f>
        <x:v>0</x:v>
      </x:c>
    </x:row>
    <x:row r="536">
      <x:c r="A536" t="n">
        <x:v>535</x:v>
      </x:c>
      <x:c r="B536" t="str">
        <x:f>IF(AND(C536='Калькулятор'!$B$6,'Калькулятор'!$D$13="Так",'Калькулятор'!$D$14="Так",'Калькулятор'!$D$15="Так",'Калькулятор'!$D$17="Так",'Калькулятор'!$D$22="Так"),"Активна","")</x:f>
      </x:c>
      <x:c r="C536" t="n">
        <x:v>5</x:v>
      </x:c>
      <x:c r="D536" t="str">
        <x:v>1+2+3+5+10</x:v>
      </x:c>
      <x:c r="E536" s="66" t="str">
        <x:f>IF(B536="Активна",'Калькулятор'!$C$13*'Калькулятор'!$C$14*'Калькулятор'!$C$15*'Калькулятор'!$C$17*'Калькулятор'!$C$22,"")</x:f>
      </x:c>
      <x:c r="F536" s="68" t="n">
        <x:f>IF(B536="Активна",'Калькулятор'!$B$9,0)</x:f>
        <x:v>0</x:v>
      </x:c>
      <x:c r="G536" t="str">
        <x:f>IF(B536&lt;&gt;"Активна","",IF(AND('Калькулятор'!$E$13="Виграш",'Калькулятор'!$E$14="Виграш",'Калькулятор'!$E$15="Виграш",'Калькулятор'!$E$17="Виграш",'Калькулятор'!$E$22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$22&lt;&gt;"Програш"),"Очікується","Програш")))</x:f>
      </x:c>
      <x:c r="H536" s="68" t="n">
        <x:f>IF(B536="Активна",F536*E536,0)</x:f>
        <x:v>0</x:v>
      </x:c>
      <x:c r="I536" s="68" t="n">
        <x:f>IF(AND(B536="Активна",G536&lt;&gt;"Програш"),F536*E536,0)</x:f>
        <x:v>0</x:v>
      </x:c>
      <x:c r="J536" s="68" t="n">
        <x:f>IF(AND(B536="Активна",G536="Виграш"),F536*E536,0)</x:f>
        <x:v>0</x:v>
      </x:c>
    </x:row>
    <x:row r="537">
      <x:c r="A537" t="n">
        <x:v>536</x:v>
      </x:c>
      <x:c r="B537" t="str">
        <x:f>IF(AND(C537='Калькулятор'!$B$6,'Калькулятор'!$D$16="Так",'Калькулятор'!$D$17="Так",'Калькулятор'!$D$22="Так"),"Активна","")</x:f>
      </x:c>
      <x:c r="C537" t="n">
        <x:v>3</x:v>
      </x:c>
      <x:c r="D537" t="str">
        <x:v>4+5+10</x:v>
      </x:c>
      <x:c r="E537" s="66" t="str">
        <x:f>IF(B537="Активна",'Калькулятор'!$C$16*'Калькулятор'!$C$17*'Калькулятор'!$C$22,"")</x:f>
      </x:c>
      <x:c r="F537" s="68" t="n">
        <x:f>IF(B537="Активна",'Калькулятор'!$B$9,0)</x:f>
        <x:v>0</x:v>
      </x:c>
      <x:c r="G537" t="str">
        <x:f>IF(B537&lt;&gt;"Активна","",IF(AND('Калькулятор'!$E$16="Виграш",'Калькулятор'!$E$17="Виграш",'Калькулятор'!$E$22="Виграш"),"Виграш",IF(AND('Калькулятор'!$E$16&lt;&gt;"Програш",'Калькулятор'!$E$17&lt;&gt;"Програш",'Калькулятор'!$E$22&lt;&gt;"Програш"),"Очікується","Програш")))</x:f>
      </x:c>
      <x:c r="H537" s="68" t="n">
        <x:f>IF(B537="Активна",F537*E537,0)</x:f>
        <x:v>0</x:v>
      </x:c>
      <x:c r="I537" s="68" t="n">
        <x:f>IF(AND(B537="Активна",G537&lt;&gt;"Програш"),F537*E537,0)</x:f>
        <x:v>0</x:v>
      </x:c>
      <x:c r="J537" s="68" t="n">
        <x:f>IF(AND(B537="Активна",G537="Виграш"),F537*E537,0)</x:f>
        <x:v>0</x:v>
      </x:c>
    </x:row>
    <x:row r="538">
      <x:c r="A538" t="n">
        <x:v>537</x:v>
      </x:c>
      <x:c r="B538" t="str">
        <x:f>IF(AND(C538='Калькулятор'!$B$6,'Калькулятор'!$D$13="Так",'Калькулятор'!$D$16="Так",'Калькулятор'!$D$17="Так",'Калькулятор'!$D$22="Так"),"Активна","")</x:f>
      </x:c>
      <x:c r="C538" t="n">
        <x:v>4</x:v>
      </x:c>
      <x:c r="D538" t="str">
        <x:v>1+4+5+10</x:v>
      </x:c>
      <x:c r="E538" s="66" t="str">
        <x:f>IF(B538="Активна",'Калькулятор'!$C$13*'Калькулятор'!$C$16*'Калькулятор'!$C$17*'Калькулятор'!$C$22,"")</x:f>
      </x:c>
      <x:c r="F538" s="68" t="n">
        <x:f>IF(B538="Активна",'Калькулятор'!$B$9,0)</x:f>
        <x:v>0</x:v>
      </x:c>
      <x:c r="G538" t="str">
        <x:f>IF(B538&lt;&gt;"Активна","",IF(AND('Калькулятор'!$E$13="Виграш",'Калькулятор'!$E$16="Виграш",'Калькулятор'!$E$17="Виграш",'Калькулятор'!$E$22="Виграш"),"Виграш",IF(AND('Калькулятор'!$E$13&lt;&gt;"Програш",'Калькулятор'!$E$16&lt;&gt;"Програш",'Калькулятор'!$E$17&lt;&gt;"Програш",'Калькулятор'!$E$22&lt;&gt;"Програш"),"Очікується","Програш")))</x:f>
      </x:c>
      <x:c r="H538" s="68" t="n">
        <x:f>IF(B538="Активна",F538*E538,0)</x:f>
        <x:v>0</x:v>
      </x:c>
      <x:c r="I538" s="68" t="n">
        <x:f>IF(AND(B538="Активна",G538&lt;&gt;"Програш"),F538*E538,0)</x:f>
        <x:v>0</x:v>
      </x:c>
      <x:c r="J538" s="68" t="n">
        <x:f>IF(AND(B538="Активна",G538="Виграш"),F538*E538,0)</x:f>
        <x:v>0</x:v>
      </x:c>
    </x:row>
    <x:row r="539">
      <x:c r="A539" t="n">
        <x:v>538</x:v>
      </x:c>
      <x:c r="B539" t="str">
        <x:f>IF(AND(C539='Калькулятор'!$B$6,'Калькулятор'!$D$14="Так",'Калькулятор'!$D$16="Так",'Калькулятор'!$D$17="Так",'Калькулятор'!$D$22="Так"),"Активна","")</x:f>
      </x:c>
      <x:c r="C539" t="n">
        <x:v>4</x:v>
      </x:c>
      <x:c r="D539" t="str">
        <x:v>2+4+5+10</x:v>
      </x:c>
      <x:c r="E539" s="66" t="str">
        <x:f>IF(B539="Активна",'Калькулятор'!$C$14*'Калькулятор'!$C$16*'Калькулятор'!$C$17*'Калькулятор'!$C$22,"")</x:f>
      </x:c>
      <x:c r="F539" s="68" t="n">
        <x:f>IF(B539="Активна",'Калькулятор'!$B$9,0)</x:f>
        <x:v>0</x:v>
      </x:c>
      <x:c r="G539" t="str">
        <x:f>IF(B539&lt;&gt;"Активна","",IF(AND('Калькулятор'!$E$14="Виграш",'Калькулятор'!$E$16="Виграш",'Калькулятор'!$E$17="Виграш",'Калькулятор'!$E$22="Виграш"),"Виграш",IF(AND('Калькулятор'!$E$14&lt;&gt;"Програш",'Калькулятор'!$E$16&lt;&gt;"Програш",'Калькулятор'!$E$17&lt;&gt;"Програш",'Калькулятор'!$E$22&lt;&gt;"Програш"),"Очікується","Програш")))</x:f>
      </x:c>
      <x:c r="H539" s="68" t="n">
        <x:f>IF(B539="Активна",F539*E539,0)</x:f>
        <x:v>0</x:v>
      </x:c>
      <x:c r="I539" s="68" t="n">
        <x:f>IF(AND(B539="Активна",G539&lt;&gt;"Програш"),F539*E539,0)</x:f>
        <x:v>0</x:v>
      </x:c>
      <x:c r="J539" s="68" t="n">
        <x:f>IF(AND(B539="Активна",G539="Виграш"),F539*E539,0)</x:f>
        <x:v>0</x:v>
      </x:c>
    </x:row>
    <x:row r="540">
      <x:c r="A540" t="n">
        <x:v>539</x:v>
      </x:c>
      <x:c r="B540" t="str">
        <x:f>IF(AND(C540='Калькулятор'!$B$6,'Калькулятор'!$D$13="Так",'Калькулятор'!$D$14="Так",'Калькулятор'!$D$16="Так",'Калькулятор'!$D$17="Так",'Калькулятор'!$D$22="Так"),"Активна","")</x:f>
      </x:c>
      <x:c r="C540" t="n">
        <x:v>5</x:v>
      </x:c>
      <x:c r="D540" t="str">
        <x:v>1+2+4+5+10</x:v>
      </x:c>
      <x:c r="E540" s="66" t="str">
        <x:f>IF(B540="Активна",'Калькулятор'!$C$13*'Калькулятор'!$C$14*'Калькулятор'!$C$16*'Калькулятор'!$C$17*'Калькулятор'!$C$22,"")</x:f>
      </x:c>
      <x:c r="F540" s="68" t="n">
        <x:f>IF(B540="Активна",'Калькулятор'!$B$9,0)</x:f>
        <x:v>0</x:v>
      </x:c>
      <x:c r="G540" t="str">
        <x:f>IF(B540&lt;&gt;"Активна","",IF(AND('Калькулятор'!$E$13="Виграш",'Калькулятор'!$E$14="Виграш",'Калькулятор'!$E$16="Виграш",'Калькулятор'!$E$17="Виграш",'Калькулятор'!$E$22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$22&lt;&gt;"Програш"),"Очікується","Програш")))</x:f>
      </x:c>
      <x:c r="H540" s="68" t="n">
        <x:f>IF(B540="Активна",F540*E540,0)</x:f>
        <x:v>0</x:v>
      </x:c>
      <x:c r="I540" s="68" t="n">
        <x:f>IF(AND(B540="Активна",G540&lt;&gt;"Програш"),F540*E540,0)</x:f>
        <x:v>0</x:v>
      </x:c>
      <x:c r="J540" s="68" t="n">
        <x:f>IF(AND(B540="Активна",G540="Виграш"),F540*E540,0)</x:f>
        <x:v>0</x:v>
      </x:c>
    </x:row>
    <x:row r="541">
      <x:c r="A541" t="n">
        <x:v>540</x:v>
      </x:c>
      <x:c r="B541" t="str">
        <x:f>IF(AND(C541='Калькулятор'!$B$6,'Калькулятор'!$D$15="Так",'Калькулятор'!$D$16="Так",'Калькулятор'!$D$17="Так",'Калькулятор'!$D$22="Так"),"Активна","")</x:f>
      </x:c>
      <x:c r="C541" t="n">
        <x:v>4</x:v>
      </x:c>
      <x:c r="D541" t="str">
        <x:v>3+4+5+10</x:v>
      </x:c>
      <x:c r="E541" s="66" t="str">
        <x:f>IF(B541="Активна",'Калькулятор'!$C$15*'Калькулятор'!$C$16*'Калькулятор'!$C$17*'Калькулятор'!$C$22,"")</x:f>
      </x:c>
      <x:c r="F541" s="68" t="n">
        <x:f>IF(B541="Активна",'Калькулятор'!$B$9,0)</x:f>
        <x:v>0</x:v>
      </x:c>
      <x:c r="G541" t="str">
        <x:f>IF(B541&lt;&gt;"Активна","",IF(AND('Калькулятор'!$E$15="Виграш",'Калькулятор'!$E$16="Виграш",'Калькулятор'!$E$17="Виграш",'Калькулятор'!$E$22="Виграш"),"Виграш",IF(AND('Калькулятор'!$E$15&lt;&gt;"Програш",'Калькулятор'!$E$16&lt;&gt;"Програш",'Калькулятор'!$E$17&lt;&gt;"Програш",'Калькулятор'!$E$22&lt;&gt;"Програш"),"Очікується","Програш")))</x:f>
      </x:c>
      <x:c r="H541" s="68" t="n">
        <x:f>IF(B541="Активна",F541*E541,0)</x:f>
        <x:v>0</x:v>
      </x:c>
      <x:c r="I541" s="68" t="n">
        <x:f>IF(AND(B541="Активна",G541&lt;&gt;"Програш"),F541*E541,0)</x:f>
        <x:v>0</x:v>
      </x:c>
      <x:c r="J541" s="68" t="n">
        <x:f>IF(AND(B541="Активна",G541="Виграш"),F541*E541,0)</x:f>
        <x:v>0</x:v>
      </x:c>
    </x:row>
    <x:row r="542">
      <x:c r="A542" t="n">
        <x:v>541</x:v>
      </x:c>
      <x:c r="B542" t="str">
        <x:f>IF(AND(C542='Калькулятор'!$B$6,'Калькулятор'!$D$13="Так",'Калькулятор'!$D$15="Так",'Калькулятор'!$D$16="Так",'Калькулятор'!$D$17="Так",'Калькулятор'!$D$22="Так"),"Активна","")</x:f>
      </x:c>
      <x:c r="C542" t="n">
        <x:v>5</x:v>
      </x:c>
      <x:c r="D542" t="str">
        <x:v>1+3+4+5+10</x:v>
      </x:c>
      <x:c r="E542" s="66" t="str">
        <x:f>IF(B542="Активна",'Калькулятор'!$C$13*'Калькулятор'!$C$15*'Калькулятор'!$C$16*'Калькулятор'!$C$17*'Калькулятор'!$C$22,"")</x:f>
      </x:c>
      <x:c r="F542" s="68" t="n">
        <x:f>IF(B542="Активна",'Калькулятор'!$B$9,0)</x:f>
        <x:v>0</x:v>
      </x:c>
      <x:c r="G542" t="str">
        <x:f>IF(B542&lt;&gt;"Активна","",IF(AND('Калькулятор'!$E$13="Виграш",'Калькулятор'!$E$15="Виграш",'Калькулятор'!$E$16="Виграш",'Калькулятор'!$E$17="Виграш",'Калькулятор'!$E$22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$22&lt;&gt;"Програш"),"Очікується","Програш")))</x:f>
      </x:c>
      <x:c r="H542" s="68" t="n">
        <x:f>IF(B542="Активна",F542*E542,0)</x:f>
        <x:v>0</x:v>
      </x:c>
      <x:c r="I542" s="68" t="n">
        <x:f>IF(AND(B542="Активна",G542&lt;&gt;"Програш"),F542*E542,0)</x:f>
        <x:v>0</x:v>
      </x:c>
      <x:c r="J542" s="68" t="n">
        <x:f>IF(AND(B542="Активна",G542="Виграш"),F542*E542,0)</x:f>
        <x:v>0</x:v>
      </x:c>
    </x:row>
    <x:row r="543">
      <x:c r="A543" t="n">
        <x:v>542</x:v>
      </x:c>
      <x:c r="B543" t="str">
        <x:f>IF(AND(C543='Калькулятор'!$B$6,'Калькулятор'!$D$14="Так",'Калькулятор'!$D$15="Так",'Калькулятор'!$D$16="Так",'Калькулятор'!$D$17="Так",'Калькулятор'!$D$22="Так"),"Активна","")</x:f>
      </x:c>
      <x:c r="C543" t="n">
        <x:v>5</x:v>
      </x:c>
      <x:c r="D543" t="str">
        <x:v>2+3+4+5+10</x:v>
      </x:c>
      <x:c r="E543" s="66" t="str">
        <x:f>IF(B543="Активна",'Калькулятор'!$C$14*'Калькулятор'!$C$15*'Калькулятор'!$C$16*'Калькулятор'!$C$17*'Калькулятор'!$C$22,"")</x:f>
      </x:c>
      <x:c r="F543" s="68" t="n">
        <x:f>IF(B543="Активна",'Калькулятор'!$B$9,0)</x:f>
        <x:v>0</x:v>
      </x:c>
      <x:c r="G543" t="str">
        <x:f>IF(B543&lt;&gt;"Активна","",IF(AND('Калькулятор'!$E$14="Виграш",'Калькулятор'!$E$15="Виграш",'Калькулятор'!$E$16="Виграш",'Калькулятор'!$E$17="Виграш",'Калькулятор'!$E$22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$22&lt;&gt;"Програш"),"Очікується","Програш")))</x:f>
      </x:c>
      <x:c r="H543" s="68" t="n">
        <x:f>IF(B543="Активна",F543*E543,0)</x:f>
        <x:v>0</x:v>
      </x:c>
      <x:c r="I543" s="68" t="n">
        <x:f>IF(AND(B543="Активна",G543&lt;&gt;"Програш"),F543*E543,0)</x:f>
        <x:v>0</x:v>
      </x:c>
      <x:c r="J543" s="68" t="n">
        <x:f>IF(AND(B543="Активна",G543="Виграш"),F543*E543,0)</x:f>
        <x:v>0</x:v>
      </x:c>
    </x:row>
    <x:row r="544">
      <x:c r="A544" t="n">
        <x:v>543</x:v>
      </x:c>
      <x:c r="B544" t="str">
        <x:f>IF(AND(C544='Калькулятор'!$B$6,'Калькулятор'!$D$13="Так",'Калькулятор'!$D$14="Так",'Калькулятор'!$D$15="Так",'Калькулятор'!$D$16="Так",'Калькулятор'!$D$17="Так",'Калькулятор'!$D$22="Так"),"Активна","")</x:f>
      </x:c>
      <x:c r="C544" t="n">
        <x:v>6</x:v>
      </x:c>
      <x:c r="D544" t="str">
        <x:v>1+2+3+4+5+10</x:v>
      </x:c>
      <x:c r="E544" s="66" t="str">
        <x:f>IF(B544="Активна",'Калькулятор'!$C$13*'Калькулятор'!$C$14*'Калькулятор'!$C$15*'Калькулятор'!$C$16*'Калькулятор'!$C$17*'Калькулятор'!$C$22,"")</x:f>
      </x:c>
      <x:c r="F544" s="68" t="n">
        <x:f>IF(B544="Активна",'Калькулятор'!$B$9,0)</x:f>
        <x:v>0</x:v>
      </x:c>
      <x:c r="G544" t="str">
        <x:f>IF(B544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$22&lt;&gt;"Програш"),"Очікується","Програш")))</x:f>
      </x:c>
      <x:c r="H544" s="68" t="n">
        <x:f>IF(B544="Активна",F544*E544,0)</x:f>
        <x:v>0</x:v>
      </x:c>
      <x:c r="I544" s="68" t="n">
        <x:f>IF(AND(B544="Активна",G544&lt;&gt;"Програш"),F544*E544,0)</x:f>
        <x:v>0</x:v>
      </x:c>
      <x:c r="J544" s="68" t="n">
        <x:f>IF(AND(B544="Активна",G544="Виграш"),F544*E544,0)</x:f>
        <x:v>0</x:v>
      </x:c>
    </x:row>
    <x:row r="545">
      <x:c r="A545" t="n">
        <x:v>544</x:v>
      </x:c>
      <x:c r="B545" t="str">
        <x:f>IF(AND(C545='Калькулятор'!$B$6,'Калькулятор'!$D$18="Так",'Калькулятор'!$D$22="Так"),"Активна","")</x:f>
      </x:c>
      <x:c r="C545" t="n">
        <x:v>2</x:v>
      </x:c>
      <x:c r="D545" t="str">
        <x:v>6+10</x:v>
      </x:c>
      <x:c r="E545" s="66" t="str">
        <x:f>IF(B545="Активна",'Калькулятор'!$C$18*'Калькулятор'!$C$22,"")</x:f>
      </x:c>
      <x:c r="F545" s="68" t="n">
        <x:f>IF(B545="Активна",'Калькулятор'!$B$9,0)</x:f>
        <x:v>0</x:v>
      </x:c>
      <x:c r="G545" t="str">
        <x:f>IF(B545&lt;&gt;"Активна","",IF(AND('Калькулятор'!$E$18="Виграш",'Калькулятор'!$E$22="Виграш"),"Виграш",IF(AND('Калькулятор'!$E$18&lt;&gt;"Програш",'Калькулятор'!$E$22&lt;&gt;"Програш"),"Очікується","Програш")))</x:f>
      </x:c>
      <x:c r="H545" s="68" t="n">
        <x:f>IF(B545="Активна",F545*E545,0)</x:f>
        <x:v>0</x:v>
      </x:c>
      <x:c r="I545" s="68" t="n">
        <x:f>IF(AND(B545="Активна",G545&lt;&gt;"Програш"),F545*E545,0)</x:f>
        <x:v>0</x:v>
      </x:c>
      <x:c r="J545" s="68" t="n">
        <x:f>IF(AND(B545="Активна",G545="Виграш"),F545*E545,0)</x:f>
        <x:v>0</x:v>
      </x:c>
    </x:row>
    <x:row r="546">
      <x:c r="A546" t="n">
        <x:v>545</x:v>
      </x:c>
      <x:c r="B546" t="str">
        <x:f>IF(AND(C546='Калькулятор'!$B$6,'Калькулятор'!$D$13="Так",'Калькулятор'!$D$18="Так",'Калькулятор'!$D$22="Так"),"Активна","")</x:f>
      </x:c>
      <x:c r="C546" t="n">
        <x:v>3</x:v>
      </x:c>
      <x:c r="D546" t="str">
        <x:v>1+6+10</x:v>
      </x:c>
      <x:c r="E546" s="66" t="str">
        <x:f>IF(B546="Активна",'Калькулятор'!$C$13*'Калькулятор'!$C$18*'Калькулятор'!$C$22,"")</x:f>
      </x:c>
      <x:c r="F546" s="68" t="n">
        <x:f>IF(B546="Активна",'Калькулятор'!$B$9,0)</x:f>
        <x:v>0</x:v>
      </x:c>
      <x:c r="G546" t="str">
        <x:f>IF(B546&lt;&gt;"Активна","",IF(AND('Калькулятор'!$E$13="Виграш",'Калькулятор'!$E$18="Виграш",'Калькулятор'!$E$22="Виграш"),"Виграш",IF(AND('Калькулятор'!$E$13&lt;&gt;"Програш",'Калькулятор'!$E$18&lt;&gt;"Програш",'Калькулятор'!$E$22&lt;&gt;"Програш"),"Очікується","Програш")))</x:f>
      </x:c>
      <x:c r="H546" s="68" t="n">
        <x:f>IF(B546="Активна",F546*E546,0)</x:f>
        <x:v>0</x:v>
      </x:c>
      <x:c r="I546" s="68" t="n">
        <x:f>IF(AND(B546="Активна",G546&lt;&gt;"Програш"),F546*E546,0)</x:f>
        <x:v>0</x:v>
      </x:c>
      <x:c r="J546" s="68" t="n">
        <x:f>IF(AND(B546="Активна",G546="Виграш"),F546*E546,0)</x:f>
        <x:v>0</x:v>
      </x:c>
    </x:row>
    <x:row r="547">
      <x:c r="A547" t="n">
        <x:v>546</x:v>
      </x:c>
      <x:c r="B547" t="str">
        <x:f>IF(AND(C547='Калькулятор'!$B$6,'Калькулятор'!$D$14="Так",'Калькулятор'!$D$18="Так",'Калькулятор'!$D$22="Так"),"Активна","")</x:f>
      </x:c>
      <x:c r="C547" t="n">
        <x:v>3</x:v>
      </x:c>
      <x:c r="D547" t="str">
        <x:v>2+6+10</x:v>
      </x:c>
      <x:c r="E547" s="66" t="str">
        <x:f>IF(B547="Активна",'Калькулятор'!$C$14*'Калькулятор'!$C$18*'Калькулятор'!$C$22,"")</x:f>
      </x:c>
      <x:c r="F547" s="68" t="n">
        <x:f>IF(B547="Активна",'Калькулятор'!$B$9,0)</x:f>
        <x:v>0</x:v>
      </x:c>
      <x:c r="G547" t="str">
        <x:f>IF(B547&lt;&gt;"Активна","",IF(AND('Калькулятор'!$E$14="Виграш",'Калькулятор'!$E$18="Виграш",'Калькулятор'!$E$22="Виграш"),"Виграш",IF(AND('Калькулятор'!$E$14&lt;&gt;"Програш",'Калькулятор'!$E$18&lt;&gt;"Програш",'Калькулятор'!$E$22&lt;&gt;"Програш"),"Очікується","Програш")))</x:f>
      </x:c>
      <x:c r="H547" s="68" t="n">
        <x:f>IF(B547="Активна",F547*E547,0)</x:f>
        <x:v>0</x:v>
      </x:c>
      <x:c r="I547" s="68" t="n">
        <x:f>IF(AND(B547="Активна",G547&lt;&gt;"Програш"),F547*E547,0)</x:f>
        <x:v>0</x:v>
      </x:c>
      <x:c r="J547" s="68" t="n">
        <x:f>IF(AND(B547="Активна",G547="Виграш"),F547*E547,0)</x:f>
        <x:v>0</x:v>
      </x:c>
    </x:row>
    <x:row r="548">
      <x:c r="A548" t="n">
        <x:v>547</x:v>
      </x:c>
      <x:c r="B548" t="str">
        <x:f>IF(AND(C548='Калькулятор'!$B$6,'Калькулятор'!$D$13="Так",'Калькулятор'!$D$14="Так",'Калькулятор'!$D$18="Так",'Калькулятор'!$D$22="Так"),"Активна","")</x:f>
      </x:c>
      <x:c r="C548" t="n">
        <x:v>4</x:v>
      </x:c>
      <x:c r="D548" t="str">
        <x:v>1+2+6+10</x:v>
      </x:c>
      <x:c r="E548" s="66" t="str">
        <x:f>IF(B548="Активна",'Калькулятор'!$C$13*'Калькулятор'!$C$14*'Калькулятор'!$C$18*'Калькулятор'!$C$22,"")</x:f>
      </x:c>
      <x:c r="F548" s="68" t="n">
        <x:f>IF(B548="Активна",'Калькулятор'!$B$9,0)</x:f>
        <x:v>0</x:v>
      </x:c>
      <x:c r="G548" t="str">
        <x:f>IF(B548&lt;&gt;"Активна","",IF(AND('Калькулятор'!$E$13="Виграш",'Калькулятор'!$E$14="Виграш",'Калькулятор'!$E$18="Виграш",'Калькулятор'!$E$22="Виграш"),"Виграш",IF(AND('Калькулятор'!$E$13&lt;&gt;"Програш",'Калькулятор'!$E$14&lt;&gt;"Програш",'Калькулятор'!$E$18&lt;&gt;"Програш",'Калькулятор'!$E$22&lt;&gt;"Програш"),"Очікується","Програш")))</x:f>
      </x:c>
      <x:c r="H548" s="68" t="n">
        <x:f>IF(B548="Активна",F548*E548,0)</x:f>
        <x:v>0</x:v>
      </x:c>
      <x:c r="I548" s="68" t="n">
        <x:f>IF(AND(B548="Активна",G548&lt;&gt;"Програш"),F548*E548,0)</x:f>
        <x:v>0</x:v>
      </x:c>
      <x:c r="J548" s="68" t="n">
        <x:f>IF(AND(B548="Активна",G548="Виграш"),F548*E548,0)</x:f>
        <x:v>0</x:v>
      </x:c>
    </x:row>
    <x:row r="549">
      <x:c r="A549" t="n">
        <x:v>548</x:v>
      </x:c>
      <x:c r="B549" t="str">
        <x:f>IF(AND(C549='Калькулятор'!$B$6,'Калькулятор'!$D$15="Так",'Калькулятор'!$D$18="Так",'Калькулятор'!$D$22="Так"),"Активна","")</x:f>
      </x:c>
      <x:c r="C549" t="n">
        <x:v>3</x:v>
      </x:c>
      <x:c r="D549" t="str">
        <x:v>3+6+10</x:v>
      </x:c>
      <x:c r="E549" s="66" t="str">
        <x:f>IF(B549="Активна",'Калькулятор'!$C$15*'Калькулятор'!$C$18*'Калькулятор'!$C$22,"")</x:f>
      </x:c>
      <x:c r="F549" s="68" t="n">
        <x:f>IF(B549="Активна",'Калькулятор'!$B$9,0)</x:f>
        <x:v>0</x:v>
      </x:c>
      <x:c r="G549" t="str">
        <x:f>IF(B549&lt;&gt;"Активна","",IF(AND('Калькулятор'!$E$15="Виграш",'Калькулятор'!$E$18="Виграш",'Калькулятор'!$E$22="Виграш"),"Виграш",IF(AND('Калькулятор'!$E$15&lt;&gt;"Програш",'Калькулятор'!$E$18&lt;&gt;"Програш",'Калькулятор'!$E$22&lt;&gt;"Програш"),"Очікується","Програш")))</x:f>
      </x:c>
      <x:c r="H549" s="68" t="n">
        <x:f>IF(B549="Активна",F549*E549,0)</x:f>
        <x:v>0</x:v>
      </x:c>
      <x:c r="I549" s="68" t="n">
        <x:f>IF(AND(B549="Активна",G549&lt;&gt;"Програш"),F549*E549,0)</x:f>
        <x:v>0</x:v>
      </x:c>
      <x:c r="J549" s="68" t="n">
        <x:f>IF(AND(B549="Активна",G549="Виграш"),F549*E549,0)</x:f>
        <x:v>0</x:v>
      </x:c>
    </x:row>
    <x:row r="550">
      <x:c r="A550" t="n">
        <x:v>549</x:v>
      </x:c>
      <x:c r="B550" t="str">
        <x:f>IF(AND(C550='Калькулятор'!$B$6,'Калькулятор'!$D$13="Так",'Калькулятор'!$D$15="Так",'Калькулятор'!$D$18="Так",'Калькулятор'!$D$22="Так"),"Активна","")</x:f>
      </x:c>
      <x:c r="C550" t="n">
        <x:v>4</x:v>
      </x:c>
      <x:c r="D550" t="str">
        <x:v>1+3+6+10</x:v>
      </x:c>
      <x:c r="E550" s="66" t="str">
        <x:f>IF(B550="Активна",'Калькулятор'!$C$13*'Калькулятор'!$C$15*'Калькулятор'!$C$18*'Калькулятор'!$C$22,"")</x:f>
      </x:c>
      <x:c r="F550" s="68" t="n">
        <x:f>IF(B550="Активна",'Калькулятор'!$B$9,0)</x:f>
        <x:v>0</x:v>
      </x:c>
      <x:c r="G550" t="str">
        <x:f>IF(B550&lt;&gt;"Активна","",IF(AND('Калькулятор'!$E$13="Виграш",'Калькулятор'!$E$15="Виграш",'Калькулятор'!$E$18="Виграш",'Калькулятор'!$E$22="Виграш"),"Виграш",IF(AND('Калькулятор'!$E$13&lt;&gt;"Програш",'Калькулятор'!$E$15&lt;&gt;"Програш",'Калькулятор'!$E$18&lt;&gt;"Програш",'Калькулятор'!$E$22&lt;&gt;"Програш"),"Очікується","Програш")))</x:f>
      </x:c>
      <x:c r="H550" s="68" t="n">
        <x:f>IF(B550="Активна",F550*E550,0)</x:f>
        <x:v>0</x:v>
      </x:c>
      <x:c r="I550" s="68" t="n">
        <x:f>IF(AND(B550="Активна",G550&lt;&gt;"Програш"),F550*E550,0)</x:f>
        <x:v>0</x:v>
      </x:c>
      <x:c r="J550" s="68" t="n">
        <x:f>IF(AND(B550="Активна",G550="Виграш"),F550*E550,0)</x:f>
        <x:v>0</x:v>
      </x:c>
    </x:row>
    <x:row r="551">
      <x:c r="A551" t="n">
        <x:v>550</x:v>
      </x:c>
      <x:c r="B551" t="str">
        <x:f>IF(AND(C551='Калькулятор'!$B$6,'Калькулятор'!$D$14="Так",'Калькулятор'!$D$15="Так",'Калькулятор'!$D$18="Так",'Калькулятор'!$D$22="Так"),"Активна","")</x:f>
      </x:c>
      <x:c r="C551" t="n">
        <x:v>4</x:v>
      </x:c>
      <x:c r="D551" t="str">
        <x:v>2+3+6+10</x:v>
      </x:c>
      <x:c r="E551" s="66" t="str">
        <x:f>IF(B551="Активна",'Калькулятор'!$C$14*'Калькулятор'!$C$15*'Калькулятор'!$C$18*'Калькулятор'!$C$22,"")</x:f>
      </x:c>
      <x:c r="F551" s="68" t="n">
        <x:f>IF(B551="Активна",'Калькулятор'!$B$9,0)</x:f>
        <x:v>0</x:v>
      </x:c>
      <x:c r="G551" t="str">
        <x:f>IF(B551&lt;&gt;"Активна","",IF(AND('Калькулятор'!$E$14="Виграш",'Калькулятор'!$E$15="Виграш",'Калькулятор'!$E$18="Виграш",'Калькулятор'!$E$22="Виграш"),"Виграш",IF(AND('Калькулятор'!$E$14&lt;&gt;"Програш",'Калькулятор'!$E$15&lt;&gt;"Програш",'Калькулятор'!$E$18&lt;&gt;"Програш",'Калькулятор'!$E$22&lt;&gt;"Програш"),"Очікується","Програш")))</x:f>
      </x:c>
      <x:c r="H551" s="68" t="n">
        <x:f>IF(B551="Активна",F551*E551,0)</x:f>
        <x:v>0</x:v>
      </x:c>
      <x:c r="I551" s="68" t="n">
        <x:f>IF(AND(B551="Активна",G551&lt;&gt;"Програш"),F551*E551,0)</x:f>
        <x:v>0</x:v>
      </x:c>
      <x:c r="J551" s="68" t="n">
        <x:f>IF(AND(B551="Активна",G551="Виграш"),F551*E551,0)</x:f>
        <x:v>0</x:v>
      </x:c>
    </x:row>
    <x:row r="552">
      <x:c r="A552" t="n">
        <x:v>551</x:v>
      </x:c>
      <x:c r="B552" t="str">
        <x:f>IF(AND(C552='Калькулятор'!$B$6,'Калькулятор'!$D$13="Так",'Калькулятор'!$D$14="Так",'Калькулятор'!$D$15="Так",'Калькулятор'!$D$18="Так",'Калькулятор'!$D$22="Так"),"Активна","")</x:f>
      </x:c>
      <x:c r="C552" t="n">
        <x:v>5</x:v>
      </x:c>
      <x:c r="D552" t="str">
        <x:v>1+2+3+6+10</x:v>
      </x:c>
      <x:c r="E552" s="66" t="str">
        <x:f>IF(B552="Активна",'Калькулятор'!$C$13*'Калькулятор'!$C$14*'Калькулятор'!$C$15*'Калькулятор'!$C$18*'Калькулятор'!$C$22,"")</x:f>
      </x:c>
      <x:c r="F552" s="68" t="n">
        <x:f>IF(B552="Активна",'Калькулятор'!$B$9,0)</x:f>
        <x:v>0</x:v>
      </x:c>
      <x:c r="G552" t="str">
        <x:f>IF(B552&lt;&gt;"Активна","",IF(AND('Калькулятор'!$E$13="Виграш",'Калькулятор'!$E$14="Виграш",'Калькулятор'!$E$15="Виграш",'Калькулятор'!$E$18="Виграш",'Калькулятор'!$E$22="Виграш"),"Виграш",IF(AND('Калькулятор'!$E$13&lt;&gt;"Програш",'Калькулятор'!$E$14&lt;&gt;"Програш",'Калькулятор'!$E$15&lt;&gt;"Програш",'Калькулятор'!$E$18&lt;&gt;"Програш",'Калькулятор'!$E$22&lt;&gt;"Програш"),"Очікується","Програш")))</x:f>
      </x:c>
      <x:c r="H552" s="68" t="n">
        <x:f>IF(B552="Активна",F552*E552,0)</x:f>
        <x:v>0</x:v>
      </x:c>
      <x:c r="I552" s="68" t="n">
        <x:f>IF(AND(B552="Активна",G552&lt;&gt;"Програш"),F552*E552,0)</x:f>
        <x:v>0</x:v>
      </x:c>
      <x:c r="J552" s="68" t="n">
        <x:f>IF(AND(B552="Активна",G552="Виграш"),F552*E552,0)</x:f>
        <x:v>0</x:v>
      </x:c>
    </x:row>
    <x:row r="553">
      <x:c r="A553" t="n">
        <x:v>552</x:v>
      </x:c>
      <x:c r="B553" t="str">
        <x:f>IF(AND(C553='Калькулятор'!$B$6,'Калькулятор'!$D$16="Так",'Калькулятор'!$D$18="Так",'Калькулятор'!$D$22="Так"),"Активна","")</x:f>
      </x:c>
      <x:c r="C553" t="n">
        <x:v>3</x:v>
      </x:c>
      <x:c r="D553" t="str">
        <x:v>4+6+10</x:v>
      </x:c>
      <x:c r="E553" s="66" t="str">
        <x:f>IF(B553="Активна",'Калькулятор'!$C$16*'Калькулятор'!$C$18*'Калькулятор'!$C$22,"")</x:f>
      </x:c>
      <x:c r="F553" s="68" t="n">
        <x:f>IF(B553="Активна",'Калькулятор'!$B$9,0)</x:f>
        <x:v>0</x:v>
      </x:c>
      <x:c r="G553" t="str">
        <x:f>IF(B553&lt;&gt;"Активна","",IF(AND('Калькулятор'!$E$16="Виграш",'Калькулятор'!$E$18="Виграш",'Калькулятор'!$E$22="Виграш"),"Виграш",IF(AND('Калькулятор'!$E$16&lt;&gt;"Програш",'Калькулятор'!$E$18&lt;&gt;"Програш",'Калькулятор'!$E$22&lt;&gt;"Програш"),"Очікується","Програш")))</x:f>
      </x:c>
      <x:c r="H553" s="68" t="n">
        <x:f>IF(B553="Активна",F553*E553,0)</x:f>
        <x:v>0</x:v>
      </x:c>
      <x:c r="I553" s="68" t="n">
        <x:f>IF(AND(B553="Активна",G553&lt;&gt;"Програш"),F553*E553,0)</x:f>
        <x:v>0</x:v>
      </x:c>
      <x:c r="J553" s="68" t="n">
        <x:f>IF(AND(B553="Активна",G553="Виграш"),F553*E553,0)</x:f>
        <x:v>0</x:v>
      </x:c>
    </x:row>
    <x:row r="554">
      <x:c r="A554" t="n">
        <x:v>553</x:v>
      </x:c>
      <x:c r="B554" t="str">
        <x:f>IF(AND(C554='Калькулятор'!$B$6,'Калькулятор'!$D$13="Так",'Калькулятор'!$D$16="Так",'Калькулятор'!$D$18="Так",'Калькулятор'!$D$22="Так"),"Активна","")</x:f>
      </x:c>
      <x:c r="C554" t="n">
        <x:v>4</x:v>
      </x:c>
      <x:c r="D554" t="str">
        <x:v>1+4+6+10</x:v>
      </x:c>
      <x:c r="E554" s="66" t="str">
        <x:f>IF(B554="Активна",'Калькулятор'!$C$13*'Калькулятор'!$C$16*'Калькулятор'!$C$18*'Калькулятор'!$C$22,"")</x:f>
      </x:c>
      <x:c r="F554" s="68" t="n">
        <x:f>IF(B554="Активна",'Калькулятор'!$B$9,0)</x:f>
        <x:v>0</x:v>
      </x:c>
      <x:c r="G554" t="str">
        <x:f>IF(B554&lt;&gt;"Активна","",IF(AND('Калькулятор'!$E$13="Виграш",'Калькулятор'!$E$16="Виграш",'Калькулятор'!$E$18="Виграш",'Калькулятор'!$E$22="Виграш"),"Виграш",IF(AND('Калькулятор'!$E$13&lt;&gt;"Програш",'Калькулятор'!$E$16&lt;&gt;"Програш",'Калькулятор'!$E$18&lt;&gt;"Програш",'Калькулятор'!$E$22&lt;&gt;"Програш"),"Очікується","Програш")))</x:f>
      </x:c>
      <x:c r="H554" s="68" t="n">
        <x:f>IF(B554="Активна",F554*E554,0)</x:f>
        <x:v>0</x:v>
      </x:c>
      <x:c r="I554" s="68" t="n">
        <x:f>IF(AND(B554="Активна",G554&lt;&gt;"Програш"),F554*E554,0)</x:f>
        <x:v>0</x:v>
      </x:c>
      <x:c r="J554" s="68" t="n">
        <x:f>IF(AND(B554="Активна",G554="Виграш"),F554*E554,0)</x:f>
        <x:v>0</x:v>
      </x:c>
    </x:row>
    <x:row r="555">
      <x:c r="A555" t="n">
        <x:v>554</x:v>
      </x:c>
      <x:c r="B555" t="str">
        <x:f>IF(AND(C555='Калькулятор'!$B$6,'Калькулятор'!$D$14="Так",'Калькулятор'!$D$16="Так",'Калькулятор'!$D$18="Так",'Калькулятор'!$D$22="Так"),"Активна","")</x:f>
      </x:c>
      <x:c r="C555" t="n">
        <x:v>4</x:v>
      </x:c>
      <x:c r="D555" t="str">
        <x:v>2+4+6+10</x:v>
      </x:c>
      <x:c r="E555" s="66" t="str">
        <x:f>IF(B555="Активна",'Калькулятор'!$C$14*'Калькулятор'!$C$16*'Калькулятор'!$C$18*'Калькулятор'!$C$22,"")</x:f>
      </x:c>
      <x:c r="F555" s="68" t="n">
        <x:f>IF(B555="Активна",'Калькулятор'!$B$9,0)</x:f>
        <x:v>0</x:v>
      </x:c>
      <x:c r="G555" t="str">
        <x:f>IF(B555&lt;&gt;"Активна","",IF(AND('Калькулятор'!$E$14="Виграш",'Калькулятор'!$E$16="Виграш",'Калькулятор'!$E$18="Виграш",'Калькулятор'!$E$22="Виграш"),"Виграш",IF(AND('Калькулятор'!$E$14&lt;&gt;"Програш",'Калькулятор'!$E$16&lt;&gt;"Програш",'Калькулятор'!$E$18&lt;&gt;"Програш",'Калькулятор'!$E$22&lt;&gt;"Програш"),"Очікується","Програш")))</x:f>
      </x:c>
      <x:c r="H555" s="68" t="n">
        <x:f>IF(B555="Активна",F555*E555,0)</x:f>
        <x:v>0</x:v>
      </x:c>
      <x:c r="I555" s="68" t="n">
        <x:f>IF(AND(B555="Активна",G555&lt;&gt;"Програш"),F555*E555,0)</x:f>
        <x:v>0</x:v>
      </x:c>
      <x:c r="J555" s="68" t="n">
        <x:f>IF(AND(B555="Активна",G555="Виграш"),F555*E555,0)</x:f>
        <x:v>0</x:v>
      </x:c>
    </x:row>
    <x:row r="556">
      <x:c r="A556" t="n">
        <x:v>555</x:v>
      </x:c>
      <x:c r="B556" t="str">
        <x:f>IF(AND(C556='Калькулятор'!$B$6,'Калькулятор'!$D$13="Так",'Калькулятор'!$D$14="Так",'Калькулятор'!$D$16="Так",'Калькулятор'!$D$18="Так",'Калькулятор'!$D$22="Так"),"Активна","")</x:f>
      </x:c>
      <x:c r="C556" t="n">
        <x:v>5</x:v>
      </x:c>
      <x:c r="D556" t="str">
        <x:v>1+2+4+6+10</x:v>
      </x:c>
      <x:c r="E556" s="66" t="str">
        <x:f>IF(B556="Активна",'Калькулятор'!$C$13*'Калькулятор'!$C$14*'Калькулятор'!$C$16*'Калькулятор'!$C$18*'Калькулятор'!$C$22,"")</x:f>
      </x:c>
      <x:c r="F556" s="68" t="n">
        <x:f>IF(B556="Активна",'Калькулятор'!$B$9,0)</x:f>
        <x:v>0</x:v>
      </x:c>
      <x:c r="G556" t="str">
        <x:f>IF(B556&lt;&gt;"Активна","",IF(AND('Калькулятор'!$E$13="Виграш",'Калькулятор'!$E$14="Виграш",'Калькулятор'!$E$16="Виграш",'Калькулятор'!$E$18="Виграш",'Калькулятор'!$E$22="Виграш"),"Виграш",IF(AND('Калькулятор'!$E$13&lt;&gt;"Програш",'Калькулятор'!$E$14&lt;&gt;"Програш",'Калькулятор'!$E$16&lt;&gt;"Програш",'Калькулятор'!$E$18&lt;&gt;"Програш",'Калькулятор'!$E$22&lt;&gt;"Програш"),"Очікується","Програш")))</x:f>
      </x:c>
      <x:c r="H556" s="68" t="n">
        <x:f>IF(B556="Активна",F556*E556,0)</x:f>
        <x:v>0</x:v>
      </x:c>
      <x:c r="I556" s="68" t="n">
        <x:f>IF(AND(B556="Активна",G556&lt;&gt;"Програш"),F556*E556,0)</x:f>
        <x:v>0</x:v>
      </x:c>
      <x:c r="J556" s="68" t="n">
        <x:f>IF(AND(B556="Активна",G556="Виграш"),F556*E556,0)</x:f>
        <x:v>0</x:v>
      </x:c>
    </x:row>
    <x:row r="557">
      <x:c r="A557" t="n">
        <x:v>556</x:v>
      </x:c>
      <x:c r="B557" t="str">
        <x:f>IF(AND(C557='Калькулятор'!$B$6,'Калькулятор'!$D$15="Так",'Калькулятор'!$D$16="Так",'Калькулятор'!$D$18="Так",'Калькулятор'!$D$22="Так"),"Активна","")</x:f>
      </x:c>
      <x:c r="C557" t="n">
        <x:v>4</x:v>
      </x:c>
      <x:c r="D557" t="str">
        <x:v>3+4+6+10</x:v>
      </x:c>
      <x:c r="E557" s="66" t="str">
        <x:f>IF(B557="Активна",'Калькулятор'!$C$15*'Калькулятор'!$C$16*'Калькулятор'!$C$18*'Калькулятор'!$C$22,"")</x:f>
      </x:c>
      <x:c r="F557" s="68" t="n">
        <x:f>IF(B557="Активна",'Калькулятор'!$B$9,0)</x:f>
        <x:v>0</x:v>
      </x:c>
      <x:c r="G557" t="str">
        <x:f>IF(B557&lt;&gt;"Активна","",IF(AND('Калькулятор'!$E$15="Виграш",'Калькулятор'!$E$16="Виграш",'Калькулятор'!$E$18="Виграш",'Калькулятор'!$E$22="Виграш"),"Виграш",IF(AND('Калькулятор'!$E$15&lt;&gt;"Програш",'Калькулятор'!$E$16&lt;&gt;"Програш",'Калькулятор'!$E$18&lt;&gt;"Програш",'Калькулятор'!$E$22&lt;&gt;"Програш"),"Очікується","Програш")))</x:f>
      </x:c>
      <x:c r="H557" s="68" t="n">
        <x:f>IF(B557="Активна",F557*E557,0)</x:f>
        <x:v>0</x:v>
      </x:c>
      <x:c r="I557" s="68" t="n">
        <x:f>IF(AND(B557="Активна",G557&lt;&gt;"Програш"),F557*E557,0)</x:f>
        <x:v>0</x:v>
      </x:c>
      <x:c r="J557" s="68" t="n">
        <x:f>IF(AND(B557="Активна",G557="Виграш"),F557*E557,0)</x:f>
        <x:v>0</x:v>
      </x:c>
    </x:row>
    <x:row r="558">
      <x:c r="A558" t="n">
        <x:v>557</x:v>
      </x:c>
      <x:c r="B558" t="str">
        <x:f>IF(AND(C558='Калькулятор'!$B$6,'Калькулятор'!$D$13="Так",'Калькулятор'!$D$15="Так",'Калькулятор'!$D$16="Так",'Калькулятор'!$D$18="Так",'Калькулятор'!$D$22="Так"),"Активна","")</x:f>
      </x:c>
      <x:c r="C558" t="n">
        <x:v>5</x:v>
      </x:c>
      <x:c r="D558" t="str">
        <x:v>1+3+4+6+10</x:v>
      </x:c>
      <x:c r="E558" s="66" t="str">
        <x:f>IF(B558="Активна",'Калькулятор'!$C$13*'Калькулятор'!$C$15*'Калькулятор'!$C$16*'Калькулятор'!$C$18*'Калькулятор'!$C$22,"")</x:f>
      </x:c>
      <x:c r="F558" s="68" t="n">
        <x:f>IF(B558="Активна",'Калькулятор'!$B$9,0)</x:f>
        <x:v>0</x:v>
      </x:c>
      <x:c r="G558" t="str">
        <x:f>IF(B558&lt;&gt;"Активна","",IF(AND('Калькулятор'!$E$13="Виграш",'Калькулятор'!$E$15="Виграш",'Калькулятор'!$E$16="Виграш",'Калькулятор'!$E$18="Виграш",'Калькулятор'!$E$22="Виграш"),"Виграш",IF(AND('Калькулятор'!$E$13&lt;&gt;"Програш",'Калькулятор'!$E$15&lt;&gt;"Програш",'Калькулятор'!$E$16&lt;&gt;"Програш",'Калькулятор'!$E$18&lt;&gt;"Програш",'Калькулятор'!$E$22&lt;&gt;"Програш"),"Очікується","Програш")))</x:f>
      </x:c>
      <x:c r="H558" s="68" t="n">
        <x:f>IF(B558="Активна",F558*E558,0)</x:f>
        <x:v>0</x:v>
      </x:c>
      <x:c r="I558" s="68" t="n">
        <x:f>IF(AND(B558="Активна",G558&lt;&gt;"Програш"),F558*E558,0)</x:f>
        <x:v>0</x:v>
      </x:c>
      <x:c r="J558" s="68" t="n">
        <x:f>IF(AND(B558="Активна",G558="Виграш"),F558*E558,0)</x:f>
        <x:v>0</x:v>
      </x:c>
    </x:row>
    <x:row r="559">
      <x:c r="A559" t="n">
        <x:v>558</x:v>
      </x:c>
      <x:c r="B559" t="str">
        <x:f>IF(AND(C559='Калькулятор'!$B$6,'Калькулятор'!$D$14="Так",'Калькулятор'!$D$15="Так",'Калькулятор'!$D$16="Так",'Калькулятор'!$D$18="Так",'Калькулятор'!$D$22="Так"),"Активна","")</x:f>
      </x:c>
      <x:c r="C559" t="n">
        <x:v>5</x:v>
      </x:c>
      <x:c r="D559" t="str">
        <x:v>2+3+4+6+10</x:v>
      </x:c>
      <x:c r="E559" s="66" t="str">
        <x:f>IF(B559="Активна",'Калькулятор'!$C$14*'Калькулятор'!$C$15*'Калькулятор'!$C$16*'Калькулятор'!$C$18*'Калькулятор'!$C$22,"")</x:f>
      </x:c>
      <x:c r="F559" s="68" t="n">
        <x:f>IF(B559="Активна",'Калькулятор'!$B$9,0)</x:f>
        <x:v>0</x:v>
      </x:c>
      <x:c r="G559" t="str">
        <x:f>IF(B559&lt;&gt;"Активна","",IF(AND('Калькулятор'!$E$14="Виграш",'Калькулятор'!$E$15="Виграш",'Калькулятор'!$E$16="Виграш",'Калькулятор'!$E$18="Виграш",'Калькулятор'!$E$22="Виграш"),"Виграш",IF(AND('Калькулятор'!$E$14&lt;&gt;"Програш",'Калькулятор'!$E$15&lt;&gt;"Програш",'Калькулятор'!$E$16&lt;&gt;"Програш",'Калькулятор'!$E$18&lt;&gt;"Програш",'Калькулятор'!$E$22&lt;&gt;"Програш"),"Очікується","Програш")))</x:f>
      </x:c>
      <x:c r="H559" s="68" t="n">
        <x:f>IF(B559="Активна",F559*E559,0)</x:f>
        <x:v>0</x:v>
      </x:c>
      <x:c r="I559" s="68" t="n">
        <x:f>IF(AND(B559="Активна",G559&lt;&gt;"Програш"),F559*E559,0)</x:f>
        <x:v>0</x:v>
      </x:c>
      <x:c r="J559" s="68" t="n">
        <x:f>IF(AND(B559="Активна",G559="Виграш"),F559*E559,0)</x:f>
        <x:v>0</x:v>
      </x:c>
    </x:row>
    <x:row r="560">
      <x:c r="A560" t="n">
        <x:v>559</x:v>
      </x:c>
      <x:c r="B560" t="str">
        <x:f>IF(AND(C560='Калькулятор'!$B$6,'Калькулятор'!$D$13="Так",'Калькулятор'!$D$14="Так",'Калькулятор'!$D$15="Так",'Калькулятор'!$D$16="Так",'Калькулятор'!$D$18="Так",'Калькулятор'!$D$22="Так"),"Активна","")</x:f>
      </x:c>
      <x:c r="C560" t="n">
        <x:v>6</x:v>
      </x:c>
      <x:c r="D560" t="str">
        <x:v>1+2+3+4+6+10</x:v>
      </x:c>
      <x:c r="E560" s="66" t="str">
        <x:f>IF(B560="Активна",'Калькулятор'!$C$13*'Калькулятор'!$C$14*'Калькулятор'!$C$15*'Калькулятор'!$C$16*'Калькулятор'!$C$18*'Калькулятор'!$C$22,"")</x:f>
      </x:c>
      <x:c r="F560" s="68" t="n">
        <x:f>IF(B560="Активна",'Калькулятор'!$B$9,0)</x:f>
        <x:v>0</x:v>
      </x:c>
      <x:c r="G560" t="str">
        <x:f>IF(B560&lt;&gt;"Активна","",IF(AND('Калькулятор'!$E$13="Виграш",'Калькулятор'!$E$14="Виграш",'Калькулятор'!$E$15="Виграш",'Калькулятор'!$E$16="Виграш",'Калькулятор'!$E$18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$18&lt;&gt;"Програш",'Калькулятор'!$E$22&lt;&gt;"Програш"),"Очікується","Програш")))</x:f>
      </x:c>
      <x:c r="H560" s="68" t="n">
        <x:f>IF(B560="Активна",F560*E560,0)</x:f>
        <x:v>0</x:v>
      </x:c>
      <x:c r="I560" s="68" t="n">
        <x:f>IF(AND(B560="Активна",G560&lt;&gt;"Програш"),F560*E560,0)</x:f>
        <x:v>0</x:v>
      </x:c>
      <x:c r="J560" s="68" t="n">
        <x:f>IF(AND(B560="Активна",G560="Виграш"),F560*E560,0)</x:f>
        <x:v>0</x:v>
      </x:c>
    </x:row>
    <x:row r="561">
      <x:c r="A561" t="n">
        <x:v>560</x:v>
      </x:c>
      <x:c r="B561" t="str">
        <x:f>IF(AND(C561='Калькулятор'!$B$6,'Калькулятор'!$D$17="Так",'Калькулятор'!$D$18="Так",'Калькулятор'!$D$22="Так"),"Активна","")</x:f>
      </x:c>
      <x:c r="C561" t="n">
        <x:v>3</x:v>
      </x:c>
      <x:c r="D561" t="str">
        <x:v>5+6+10</x:v>
      </x:c>
      <x:c r="E561" s="66" t="str">
        <x:f>IF(B561="Активна",'Калькулятор'!$C$17*'Калькулятор'!$C$18*'Калькулятор'!$C$22,"")</x:f>
      </x:c>
      <x:c r="F561" s="68" t="n">
        <x:f>IF(B561="Активна",'Калькулятор'!$B$9,0)</x:f>
        <x:v>0</x:v>
      </x:c>
      <x:c r="G561" t="str">
        <x:f>IF(B561&lt;&gt;"Активна","",IF(AND('Калькулятор'!$E$17="Виграш",'Калькулятор'!$E$18="Виграш",'Калькулятор'!$E$22="Виграш"),"Виграш",IF(AND('Калькулятор'!$E$17&lt;&gt;"Програш",'Калькулятор'!$E$18&lt;&gt;"Програш",'Калькулятор'!$E$22&lt;&gt;"Програш"),"Очікується","Програш")))</x:f>
      </x:c>
      <x:c r="H561" s="68" t="n">
        <x:f>IF(B561="Активна",F561*E561,0)</x:f>
        <x:v>0</x:v>
      </x:c>
      <x:c r="I561" s="68" t="n">
        <x:f>IF(AND(B561="Активна",G561&lt;&gt;"Програш"),F561*E561,0)</x:f>
        <x:v>0</x:v>
      </x:c>
      <x:c r="J561" s="68" t="n">
        <x:f>IF(AND(B561="Активна",G561="Виграш"),F561*E561,0)</x:f>
        <x:v>0</x:v>
      </x:c>
    </x:row>
    <x:row r="562">
      <x:c r="A562" t="n">
        <x:v>561</x:v>
      </x:c>
      <x:c r="B562" t="str">
        <x:f>IF(AND(C562='Калькулятор'!$B$6,'Калькулятор'!$D$13="Так",'Калькулятор'!$D$17="Так",'Калькулятор'!$D$18="Так",'Калькулятор'!$D$22="Так"),"Активна","")</x:f>
      </x:c>
      <x:c r="C562" t="n">
        <x:v>4</x:v>
      </x:c>
      <x:c r="D562" t="str">
        <x:v>1+5+6+10</x:v>
      </x:c>
      <x:c r="E562" s="66" t="str">
        <x:f>IF(B562="Активна",'Калькулятор'!$C$13*'Калькулятор'!$C$17*'Калькулятор'!$C$18*'Калькулятор'!$C$22,"")</x:f>
      </x:c>
      <x:c r="F562" s="68" t="n">
        <x:f>IF(B562="Активна",'Калькулятор'!$B$9,0)</x:f>
        <x:v>0</x:v>
      </x:c>
      <x:c r="G562" t="str">
        <x:f>IF(B562&lt;&gt;"Активна","",IF(AND('Калькулятор'!$E$13="Виграш",'Калькулятор'!$E$17="Виграш",'Калькулятор'!$E$18="Виграш",'Калькулятор'!$E$22="Виграш"),"Виграш",IF(AND('Калькулятор'!$E$13&lt;&gt;"Програш",'Калькулятор'!$E$17&lt;&gt;"Програш",'Калькулятор'!$E$18&lt;&gt;"Програш",'Калькулятор'!$E$22&lt;&gt;"Програш"),"Очікується","Програш")))</x:f>
      </x:c>
      <x:c r="H562" s="68" t="n">
        <x:f>IF(B562="Активна",F562*E562,0)</x:f>
        <x:v>0</x:v>
      </x:c>
      <x:c r="I562" s="68" t="n">
        <x:f>IF(AND(B562="Активна",G562&lt;&gt;"Програш"),F562*E562,0)</x:f>
        <x:v>0</x:v>
      </x:c>
      <x:c r="J562" s="68" t="n">
        <x:f>IF(AND(B562="Активна",G562="Виграш"),F562*E562,0)</x:f>
        <x:v>0</x:v>
      </x:c>
    </x:row>
    <x:row r="563">
      <x:c r="A563" t="n">
        <x:v>562</x:v>
      </x:c>
      <x:c r="B563" t="str">
        <x:f>IF(AND(C563='Калькулятор'!$B$6,'Калькулятор'!$D$14="Так",'Калькулятор'!$D$17="Так",'Калькулятор'!$D$18="Так",'Калькулятор'!$D$22="Так"),"Активна","")</x:f>
      </x:c>
      <x:c r="C563" t="n">
        <x:v>4</x:v>
      </x:c>
      <x:c r="D563" t="str">
        <x:v>2+5+6+10</x:v>
      </x:c>
      <x:c r="E563" s="66" t="str">
        <x:f>IF(B563="Активна",'Калькулятор'!$C$14*'Калькулятор'!$C$17*'Калькулятор'!$C$18*'Калькулятор'!$C$22,"")</x:f>
      </x:c>
      <x:c r="F563" s="68" t="n">
        <x:f>IF(B563="Активна",'Калькулятор'!$B$9,0)</x:f>
        <x:v>0</x:v>
      </x:c>
      <x:c r="G563" t="str">
        <x:f>IF(B563&lt;&gt;"Активна","",IF(AND('Калькулятор'!$E$14="Виграш",'Калькулятор'!$E$17="Виграш",'Калькулятор'!$E$18="Виграш",'Калькулятор'!$E$22="Виграш"),"Виграш",IF(AND('Калькулятор'!$E$14&lt;&gt;"Програш",'Калькулятор'!$E$17&lt;&gt;"Програш",'Калькулятор'!$E$18&lt;&gt;"Програш",'Калькулятор'!$E$22&lt;&gt;"Програш"),"Очікується","Програш")))</x:f>
      </x:c>
      <x:c r="H563" s="68" t="n">
        <x:f>IF(B563="Активна",F563*E563,0)</x:f>
        <x:v>0</x:v>
      </x:c>
      <x:c r="I563" s="68" t="n">
        <x:f>IF(AND(B563="Активна",G563&lt;&gt;"Програш"),F563*E563,0)</x:f>
        <x:v>0</x:v>
      </x:c>
      <x:c r="J563" s="68" t="n">
        <x:f>IF(AND(B563="Активна",G563="Виграш"),F563*E563,0)</x:f>
        <x:v>0</x:v>
      </x:c>
    </x:row>
    <x:row r="564">
      <x:c r="A564" t="n">
        <x:v>563</x:v>
      </x:c>
      <x:c r="B564" t="str">
        <x:f>IF(AND(C564='Калькулятор'!$B$6,'Калькулятор'!$D$13="Так",'Калькулятор'!$D$14="Так",'Калькулятор'!$D$17="Так",'Калькулятор'!$D$18="Так",'Калькулятор'!$D$22="Так"),"Активна","")</x:f>
      </x:c>
      <x:c r="C564" t="n">
        <x:v>5</x:v>
      </x:c>
      <x:c r="D564" t="str">
        <x:v>1+2+5+6+10</x:v>
      </x:c>
      <x:c r="E564" s="66" t="str">
        <x:f>IF(B564="Активна",'Калькулятор'!$C$13*'Калькулятор'!$C$14*'Калькулятор'!$C$17*'Калькулятор'!$C$18*'Калькулятор'!$C$22,"")</x:f>
      </x:c>
      <x:c r="F564" s="68" t="n">
        <x:f>IF(B564="Активна",'Калькулятор'!$B$9,0)</x:f>
        <x:v>0</x:v>
      </x:c>
      <x:c r="G564" t="str">
        <x:f>IF(B564&lt;&gt;"Активна","",IF(AND('Калькулятор'!$E$13="Виграш",'Калькулятор'!$E$14="Виграш",'Калькулятор'!$E$17="Виграш",'Калькулятор'!$E$18="Виграш",'Калькулятор'!$E$22="Виграш"),"Виграш",IF(AND('Калькулятор'!$E$13&lt;&gt;"Програш",'Калькулятор'!$E$14&lt;&gt;"Програш",'Калькулятор'!$E$17&lt;&gt;"Програш",'Калькулятор'!$E$18&lt;&gt;"Програш",'Калькулятор'!$E$22&lt;&gt;"Програш"),"Очікується","Програш")))</x:f>
      </x:c>
      <x:c r="H564" s="68" t="n">
        <x:f>IF(B564="Активна",F564*E564,0)</x:f>
        <x:v>0</x:v>
      </x:c>
      <x:c r="I564" s="68" t="n">
        <x:f>IF(AND(B564="Активна",G564&lt;&gt;"Програш"),F564*E564,0)</x:f>
        <x:v>0</x:v>
      </x:c>
      <x:c r="J564" s="68" t="n">
        <x:f>IF(AND(B564="Активна",G564="Виграш"),F564*E564,0)</x:f>
        <x:v>0</x:v>
      </x:c>
    </x:row>
    <x:row r="565">
      <x:c r="A565" t="n">
        <x:v>564</x:v>
      </x:c>
      <x:c r="B565" t="str">
        <x:f>IF(AND(C565='Калькулятор'!$B$6,'Калькулятор'!$D$15="Так",'Калькулятор'!$D$17="Так",'Калькулятор'!$D$18="Так",'Калькулятор'!$D$22="Так"),"Активна","")</x:f>
      </x:c>
      <x:c r="C565" t="n">
        <x:v>4</x:v>
      </x:c>
      <x:c r="D565" t="str">
        <x:v>3+5+6+10</x:v>
      </x:c>
      <x:c r="E565" s="66" t="str">
        <x:f>IF(B565="Активна",'Калькулятор'!$C$15*'Калькулятор'!$C$17*'Калькулятор'!$C$18*'Калькулятор'!$C$22,"")</x:f>
      </x:c>
      <x:c r="F565" s="68" t="n">
        <x:f>IF(B565="Активна",'Калькулятор'!$B$9,0)</x:f>
        <x:v>0</x:v>
      </x:c>
      <x:c r="G565" t="str">
        <x:f>IF(B565&lt;&gt;"Активна","",IF(AND('Калькулятор'!$E$15="Виграш",'Калькулятор'!$E$17="Виграш",'Калькулятор'!$E$18="Виграш",'Калькулятор'!$E$22="Виграш"),"Виграш",IF(AND('Калькулятор'!$E$15&lt;&gt;"Програш",'Калькулятор'!$E$17&lt;&gt;"Програш",'Калькулятор'!$E$18&lt;&gt;"Програш",'Калькулятор'!$E$22&lt;&gt;"Програш"),"Очікується","Програш")))</x:f>
      </x:c>
      <x:c r="H565" s="68" t="n">
        <x:f>IF(B565="Активна",F565*E565,0)</x:f>
        <x:v>0</x:v>
      </x:c>
      <x:c r="I565" s="68" t="n">
        <x:f>IF(AND(B565="Активна",G565&lt;&gt;"Програш"),F565*E565,0)</x:f>
        <x:v>0</x:v>
      </x:c>
      <x:c r="J565" s="68" t="n">
        <x:f>IF(AND(B565="Активна",G565="Виграш"),F565*E565,0)</x:f>
        <x:v>0</x:v>
      </x:c>
    </x:row>
    <x:row r="566">
      <x:c r="A566" t="n">
        <x:v>565</x:v>
      </x:c>
      <x:c r="B566" t="str">
        <x:f>IF(AND(C566='Калькулятор'!$B$6,'Калькулятор'!$D$13="Так",'Калькулятор'!$D$15="Так",'Калькулятор'!$D$17="Так",'Калькулятор'!$D$18="Так",'Калькулятор'!$D$22="Так"),"Активна","")</x:f>
      </x:c>
      <x:c r="C566" t="n">
        <x:v>5</x:v>
      </x:c>
      <x:c r="D566" t="str">
        <x:v>1+3+5+6+10</x:v>
      </x:c>
      <x:c r="E566" s="66" t="str">
        <x:f>IF(B566="Активна",'Калькулятор'!$C$13*'Калькулятор'!$C$15*'Калькулятор'!$C$17*'Калькулятор'!$C$18*'Калькулятор'!$C$22,"")</x:f>
      </x:c>
      <x:c r="F566" s="68" t="n">
        <x:f>IF(B566="Активна",'Калькулятор'!$B$9,0)</x:f>
        <x:v>0</x:v>
      </x:c>
      <x:c r="G566" t="str">
        <x:f>IF(B566&lt;&gt;"Активна","",IF(AND('Калькулятор'!$E$13="Виграш",'Калькулятор'!$E$15="Виграш",'Калькулятор'!$E$17="Виграш",'Калькулятор'!$E$18="Виграш",'Калькулятор'!$E$22="Виграш"),"Виграш",IF(AND('Калькулятор'!$E$13&lt;&gt;"Програш",'Калькулятор'!$E$15&lt;&gt;"Програш",'Калькулятор'!$E$17&lt;&gt;"Програш",'Калькулятор'!$E$18&lt;&gt;"Програш",'Калькулятор'!$E$22&lt;&gt;"Програш"),"Очікується","Програш")))</x:f>
      </x:c>
      <x:c r="H566" s="68" t="n">
        <x:f>IF(B566="Активна",F566*E566,0)</x:f>
        <x:v>0</x:v>
      </x:c>
      <x:c r="I566" s="68" t="n">
        <x:f>IF(AND(B566="Активна",G566&lt;&gt;"Програш"),F566*E566,0)</x:f>
        <x:v>0</x:v>
      </x:c>
      <x:c r="J566" s="68" t="n">
        <x:f>IF(AND(B566="Активна",G566="Виграш"),F566*E566,0)</x:f>
        <x:v>0</x:v>
      </x:c>
    </x:row>
    <x:row r="567">
      <x:c r="A567" t="n">
        <x:v>566</x:v>
      </x:c>
      <x:c r="B567" t="str">
        <x:f>IF(AND(C567='Калькулятор'!$B$6,'Калькулятор'!$D$14="Так",'Калькулятор'!$D$15="Так",'Калькулятор'!$D$17="Так",'Калькулятор'!$D$18="Так",'Калькулятор'!$D$22="Так"),"Активна","")</x:f>
      </x:c>
      <x:c r="C567" t="n">
        <x:v>5</x:v>
      </x:c>
      <x:c r="D567" t="str">
        <x:v>2+3+5+6+10</x:v>
      </x:c>
      <x:c r="E567" s="66" t="str">
        <x:f>IF(B567="Активна",'Калькулятор'!$C$14*'Калькулятор'!$C$15*'Калькулятор'!$C$17*'Калькулятор'!$C$18*'Калькулятор'!$C$22,"")</x:f>
      </x:c>
      <x:c r="F567" s="68" t="n">
        <x:f>IF(B567="Активна",'Калькулятор'!$B$9,0)</x:f>
        <x:v>0</x:v>
      </x:c>
      <x:c r="G567" t="str">
        <x:f>IF(B567&lt;&gt;"Активна","",IF(AND('Калькулятор'!$E$14="Виграш",'Калькулятор'!$E$15="Виграш",'Калькулятор'!$E$17="Виграш",'Калькулятор'!$E$18="Виграш",'Калькулятор'!$E$22="Виграш"),"Виграш",IF(AND('Калькулятор'!$E$14&lt;&gt;"Програш",'Калькулятор'!$E$15&lt;&gt;"Програш",'Калькулятор'!$E$17&lt;&gt;"Програш",'Калькулятор'!$E$18&lt;&gt;"Програш",'Калькулятор'!$E$22&lt;&gt;"Програш"),"Очікується","Програш")))</x:f>
      </x:c>
      <x:c r="H567" s="68" t="n">
        <x:f>IF(B567="Активна",F567*E567,0)</x:f>
        <x:v>0</x:v>
      </x:c>
      <x:c r="I567" s="68" t="n">
        <x:f>IF(AND(B567="Активна",G567&lt;&gt;"Програш"),F567*E567,0)</x:f>
        <x:v>0</x:v>
      </x:c>
      <x:c r="J567" s="68" t="n">
        <x:f>IF(AND(B567="Активна",G567="Виграш"),F567*E567,0)</x:f>
        <x:v>0</x:v>
      </x:c>
    </x:row>
    <x:row r="568">
      <x:c r="A568" t="n">
        <x:v>567</x:v>
      </x:c>
      <x:c r="B568" t="str">
        <x:f>IF(AND(C568='Калькулятор'!$B$6,'Калькулятор'!$D$13="Так",'Калькулятор'!$D$14="Так",'Калькулятор'!$D$15="Так",'Калькулятор'!$D$17="Так",'Калькулятор'!$D$18="Так",'Калькулятор'!$D$22="Так"),"Активна","")</x:f>
      </x:c>
      <x:c r="C568" t="n">
        <x:v>6</x:v>
      </x:c>
      <x:c r="D568" t="str">
        <x:v>1+2+3+5+6+10</x:v>
      </x:c>
      <x:c r="E568" s="66" t="str">
        <x:f>IF(B568="Активна",'Калькулятор'!$C$13*'Калькулятор'!$C$14*'Калькулятор'!$C$15*'Калькулятор'!$C$17*'Калькулятор'!$C$18*'Калькулятор'!$C$22,"")</x:f>
      </x:c>
      <x:c r="F568" s="68" t="n">
        <x:f>IF(B568="Активна",'Калькулятор'!$B$9,0)</x:f>
        <x:v>0</x:v>
      </x:c>
      <x:c r="G568" t="str">
        <x:f>IF(B568&lt;&gt;"Активна","",IF(AND('Калькулятор'!$E$13="Виграш",'Калькулятор'!$E$14="Виграш",'Калькулятор'!$E$15="Виграш",'Калькулятор'!$E$17="Виграш",'Калькулятор'!$E$18="Виграш",'Калькулятор'!$E$22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$18&lt;&gt;"Програш",'Калькулятор'!$E$22&lt;&gt;"Програш"),"Очікується","Програш")))</x:f>
      </x:c>
      <x:c r="H568" s="68" t="n">
        <x:f>IF(B568="Активна",F568*E568,0)</x:f>
        <x:v>0</x:v>
      </x:c>
      <x:c r="I568" s="68" t="n">
        <x:f>IF(AND(B568="Активна",G568&lt;&gt;"Програш"),F568*E568,0)</x:f>
        <x:v>0</x:v>
      </x:c>
      <x:c r="J568" s="68" t="n">
        <x:f>IF(AND(B568="Активна",G568="Виграш"),F568*E568,0)</x:f>
        <x:v>0</x:v>
      </x:c>
    </x:row>
    <x:row r="569">
      <x:c r="A569" t="n">
        <x:v>568</x:v>
      </x:c>
      <x:c r="B569" t="str">
        <x:f>IF(AND(C569='Калькулятор'!$B$6,'Калькулятор'!$D$16="Так",'Калькулятор'!$D$17="Так",'Калькулятор'!$D$18="Так",'Калькулятор'!$D$22="Так"),"Активна","")</x:f>
      </x:c>
      <x:c r="C569" t="n">
        <x:v>4</x:v>
      </x:c>
      <x:c r="D569" t="str">
        <x:v>4+5+6+10</x:v>
      </x:c>
      <x:c r="E569" s="66" t="str">
        <x:f>IF(B569="Активна",'Калькулятор'!$C$16*'Калькулятор'!$C$17*'Калькулятор'!$C$18*'Калькулятор'!$C$22,"")</x:f>
      </x:c>
      <x:c r="F569" s="68" t="n">
        <x:f>IF(B569="Активна",'Калькулятор'!$B$9,0)</x:f>
        <x:v>0</x:v>
      </x:c>
      <x:c r="G569" t="str">
        <x:f>IF(B569&lt;&gt;"Активна","",IF(AND('Калькулятор'!$E$16="Виграш",'Калькулятор'!$E$17="Виграш",'Калькулятор'!$E$18="Виграш",'Калькулятор'!$E$22="Виграш"),"Виграш",IF(AND('Калькулятор'!$E$16&lt;&gt;"Програш",'Калькулятор'!$E$17&lt;&gt;"Програш",'Калькулятор'!$E$18&lt;&gt;"Програш",'Калькулятор'!$E$22&lt;&gt;"Програш"),"Очікується","Програш")))</x:f>
      </x:c>
      <x:c r="H569" s="68" t="n">
        <x:f>IF(B569="Активна",F569*E569,0)</x:f>
        <x:v>0</x:v>
      </x:c>
      <x:c r="I569" s="68" t="n">
        <x:f>IF(AND(B569="Активна",G569&lt;&gt;"Програш"),F569*E569,0)</x:f>
        <x:v>0</x:v>
      </x:c>
      <x:c r="J569" s="68" t="n">
        <x:f>IF(AND(B569="Активна",G569="Виграш"),F569*E569,0)</x:f>
        <x:v>0</x:v>
      </x:c>
    </x:row>
    <x:row r="570">
      <x:c r="A570" t="n">
        <x:v>569</x:v>
      </x:c>
      <x:c r="B570" t="str">
        <x:f>IF(AND(C570='Калькулятор'!$B$6,'Калькулятор'!$D$13="Так",'Калькулятор'!$D$16="Так",'Калькулятор'!$D$17="Так",'Калькулятор'!$D$18="Так",'Калькулятор'!$D$22="Так"),"Активна","")</x:f>
      </x:c>
      <x:c r="C570" t="n">
        <x:v>5</x:v>
      </x:c>
      <x:c r="D570" t="str">
        <x:v>1+4+5+6+10</x:v>
      </x:c>
      <x:c r="E570" s="66" t="str">
        <x:f>IF(B570="Активна",'Калькулятор'!$C$13*'Калькулятор'!$C$16*'Калькулятор'!$C$17*'Калькулятор'!$C$18*'Калькулятор'!$C$22,"")</x:f>
      </x:c>
      <x:c r="F570" s="68" t="n">
        <x:f>IF(B570="Активна",'Калькулятор'!$B$9,0)</x:f>
        <x:v>0</x:v>
      </x:c>
      <x:c r="G570" t="str">
        <x:f>IF(B570&lt;&gt;"Активна","",IF(AND('Калькулятор'!$E$13="Виграш",'Калькулятор'!$E$16="Виграш",'Калькулятор'!$E$17="Виграш",'Калькулятор'!$E$18="Виграш",'Калькулятор'!$E$22="Виграш"),"Виграш",IF(AND('Калькулятор'!$E$13&lt;&gt;"Програш",'Калькулятор'!$E$16&lt;&gt;"Програш",'Калькулятор'!$E$17&lt;&gt;"Програш",'Калькулятор'!$E$18&lt;&gt;"Програш",'Калькулятор'!$E$22&lt;&gt;"Програш"),"Очікується","Програш")))</x:f>
      </x:c>
      <x:c r="H570" s="68" t="n">
        <x:f>IF(B570="Активна",F570*E570,0)</x:f>
        <x:v>0</x:v>
      </x:c>
      <x:c r="I570" s="68" t="n">
        <x:f>IF(AND(B570="Активна",G570&lt;&gt;"Програш"),F570*E570,0)</x:f>
        <x:v>0</x:v>
      </x:c>
      <x:c r="J570" s="68" t="n">
        <x:f>IF(AND(B570="Активна",G570="Виграш"),F570*E570,0)</x:f>
        <x:v>0</x:v>
      </x:c>
    </x:row>
    <x:row r="571">
      <x:c r="A571" t="n">
        <x:v>570</x:v>
      </x:c>
      <x:c r="B571" t="str">
        <x:f>IF(AND(C571='Калькулятор'!$B$6,'Калькулятор'!$D$14="Так",'Калькулятор'!$D$16="Так",'Калькулятор'!$D$17="Так",'Калькулятор'!$D$18="Так",'Калькулятор'!$D$22="Так"),"Активна","")</x:f>
      </x:c>
      <x:c r="C571" t="n">
        <x:v>5</x:v>
      </x:c>
      <x:c r="D571" t="str">
        <x:v>2+4+5+6+10</x:v>
      </x:c>
      <x:c r="E571" s="66" t="str">
        <x:f>IF(B571="Активна",'Калькулятор'!$C$14*'Калькулятор'!$C$16*'Калькулятор'!$C$17*'Калькулятор'!$C$18*'Калькулятор'!$C$22,"")</x:f>
      </x:c>
      <x:c r="F571" s="68" t="n">
        <x:f>IF(B571="Активна",'Калькулятор'!$B$9,0)</x:f>
        <x:v>0</x:v>
      </x:c>
      <x:c r="G571" t="str">
        <x:f>IF(B571&lt;&gt;"Активна","",IF(AND('Калькулятор'!$E$14="Виграш",'Калькулятор'!$E$16="Виграш",'Калькулятор'!$E$17="Виграш",'Калькулятор'!$E$18="Виграш",'Калькулятор'!$E$22="Виграш"),"Виграш",IF(AND('Калькулятор'!$E$14&lt;&gt;"Програш",'Калькулятор'!$E$16&lt;&gt;"Програш",'Калькулятор'!$E$17&lt;&gt;"Програш",'Калькулятор'!$E$18&lt;&gt;"Програш",'Калькулятор'!$E$22&lt;&gt;"Програш"),"Очікується","Програш")))</x:f>
      </x:c>
      <x:c r="H571" s="68" t="n">
        <x:f>IF(B571="Активна",F571*E571,0)</x:f>
        <x:v>0</x:v>
      </x:c>
      <x:c r="I571" s="68" t="n">
        <x:f>IF(AND(B571="Активна",G571&lt;&gt;"Програш"),F571*E571,0)</x:f>
        <x:v>0</x:v>
      </x:c>
      <x:c r="J571" s="68" t="n">
        <x:f>IF(AND(B571="Активна",G571="Виграш"),F571*E571,0)</x:f>
        <x:v>0</x:v>
      </x:c>
    </x:row>
    <x:row r="572">
      <x:c r="A572" t="n">
        <x:v>571</x:v>
      </x:c>
      <x:c r="B572" t="str">
        <x:f>IF(AND(C572='Калькулятор'!$B$6,'Калькулятор'!$D$13="Так",'Калькулятор'!$D$14="Так",'Калькулятор'!$D$16="Так",'Калькулятор'!$D$17="Так",'Калькулятор'!$D$18="Так",'Калькулятор'!$D$22="Так"),"Активна","")</x:f>
      </x:c>
      <x:c r="C572" t="n">
        <x:v>6</x:v>
      </x:c>
      <x:c r="D572" t="str">
        <x:v>1+2+4+5+6+10</x:v>
      </x:c>
      <x:c r="E572" s="66" t="str">
        <x:f>IF(B572="Активна",'Калькулятор'!$C$13*'Калькулятор'!$C$14*'Калькулятор'!$C$16*'Калькулятор'!$C$17*'Калькулятор'!$C$18*'Калькулятор'!$C$22,"")</x:f>
      </x:c>
      <x:c r="F572" s="68" t="n">
        <x:f>IF(B572="Активна",'Калькулятор'!$B$9,0)</x:f>
        <x:v>0</x:v>
      </x:c>
      <x:c r="G572" t="str">
        <x:f>IF(B572&lt;&gt;"Активна","",IF(AND('Калькулятор'!$E$13="Виграш",'Калькулятор'!$E$14="Виграш",'Калькулятор'!$E$16="Виграш",'Калькулятор'!$E$17="Виграш",'Калькулятор'!$E$18="Виграш",'Калькулятор'!$E$22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$18&lt;&gt;"Програш",'Калькулятор'!$E$22&lt;&gt;"Програш"),"Очікується","Програш")))</x:f>
      </x:c>
      <x:c r="H572" s="68" t="n">
        <x:f>IF(B572="Активна",F572*E572,0)</x:f>
        <x:v>0</x:v>
      </x:c>
      <x:c r="I572" s="68" t="n">
        <x:f>IF(AND(B572="Активна",G572&lt;&gt;"Програш"),F572*E572,0)</x:f>
        <x:v>0</x:v>
      </x:c>
      <x:c r="J572" s="68" t="n">
        <x:f>IF(AND(B572="Активна",G572="Виграш"),F572*E572,0)</x:f>
        <x:v>0</x:v>
      </x:c>
    </x:row>
    <x:row r="573">
      <x:c r="A573" t="n">
        <x:v>572</x:v>
      </x:c>
      <x:c r="B573" t="str">
        <x:f>IF(AND(C573='Калькулятор'!$B$6,'Калькулятор'!$D$15="Так",'Калькулятор'!$D$16="Так",'Калькулятор'!$D$17="Так",'Калькулятор'!$D$18="Так",'Калькулятор'!$D$22="Так"),"Активна","")</x:f>
      </x:c>
      <x:c r="C573" t="n">
        <x:v>5</x:v>
      </x:c>
      <x:c r="D573" t="str">
        <x:v>3+4+5+6+10</x:v>
      </x:c>
      <x:c r="E573" s="66" t="str">
        <x:f>IF(B573="Активна",'Калькулятор'!$C$15*'Калькулятор'!$C$16*'Калькулятор'!$C$17*'Калькулятор'!$C$18*'Калькулятор'!$C$22,"")</x:f>
      </x:c>
      <x:c r="F573" s="68" t="n">
        <x:f>IF(B573="Активна",'Калькулятор'!$B$9,0)</x:f>
        <x:v>0</x:v>
      </x:c>
      <x:c r="G573" t="str">
        <x:f>IF(B573&lt;&gt;"Активна","",IF(AND('Калькулятор'!$E$15="Виграш",'Калькулятор'!$E$16="Виграш",'Калькулятор'!$E$17="Виграш",'Калькулятор'!$E$18="Виграш",'Калькулятор'!$E$22="Виграш"),"Виграш",IF(AND('Калькулятор'!$E$15&lt;&gt;"Програш",'Калькулятор'!$E$16&lt;&gt;"Програш",'Калькулятор'!$E$17&lt;&gt;"Програш",'Калькулятор'!$E$18&lt;&gt;"Програш",'Калькулятор'!$E$22&lt;&gt;"Програш"),"Очікується","Програш")))</x:f>
      </x:c>
      <x:c r="H573" s="68" t="n">
        <x:f>IF(B573="Активна",F573*E573,0)</x:f>
        <x:v>0</x:v>
      </x:c>
      <x:c r="I573" s="68" t="n">
        <x:f>IF(AND(B573="Активна",G573&lt;&gt;"Програш"),F573*E573,0)</x:f>
        <x:v>0</x:v>
      </x:c>
      <x:c r="J573" s="68" t="n">
        <x:f>IF(AND(B573="Активна",G573="Виграш"),F573*E573,0)</x:f>
        <x:v>0</x:v>
      </x:c>
    </x:row>
    <x:row r="574">
      <x:c r="A574" t="n">
        <x:v>573</x:v>
      </x:c>
      <x:c r="B574" t="str">
        <x:f>IF(AND(C574='Калькулятор'!$B$6,'Калькулятор'!$D$13="Так",'Калькулятор'!$D$15="Так",'Калькулятор'!$D$16="Так",'Калькулятор'!$D$17="Так",'Калькулятор'!$D$18="Так",'Калькулятор'!$D$22="Так"),"Активна","")</x:f>
      </x:c>
      <x:c r="C574" t="n">
        <x:v>6</x:v>
      </x:c>
      <x:c r="D574" t="str">
        <x:v>1+3+4+5+6+10</x:v>
      </x:c>
      <x:c r="E574" s="66" t="str">
        <x:f>IF(B574="Активна",'Калькулятор'!$C$13*'Калькулятор'!$C$15*'Калькулятор'!$C$16*'Калькулятор'!$C$17*'Калькулятор'!$C$18*'Калькулятор'!$C$22,"")</x:f>
      </x:c>
      <x:c r="F574" s="68" t="n">
        <x:f>IF(B574="Активна",'Калькулятор'!$B$9,0)</x:f>
        <x:v>0</x:v>
      </x:c>
      <x:c r="G574" t="str">
        <x:f>IF(B574&lt;&gt;"Активна","",IF(AND('Калькулятор'!$E$13="Виграш",'Калькулятор'!$E$15="Виграш",'Калькулятор'!$E$16="Виграш",'Калькулятор'!$E$17="Виграш",'Калькулятор'!$E$18="Виграш",'Калькулятор'!$E$22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$18&lt;&gt;"Програш",'Калькулятор'!$E$22&lt;&gt;"Програш"),"Очікується","Програш")))</x:f>
      </x:c>
      <x:c r="H574" s="68" t="n">
        <x:f>IF(B574="Активна",F574*E574,0)</x:f>
        <x:v>0</x:v>
      </x:c>
      <x:c r="I574" s="68" t="n">
        <x:f>IF(AND(B574="Активна",G574&lt;&gt;"Програш"),F574*E574,0)</x:f>
        <x:v>0</x:v>
      </x:c>
      <x:c r="J574" s="68" t="n">
        <x:f>IF(AND(B574="Активна",G574="Виграш"),F574*E574,0)</x:f>
        <x:v>0</x:v>
      </x:c>
    </x:row>
    <x:row r="575">
      <x:c r="A575" t="n">
        <x:v>574</x:v>
      </x:c>
      <x:c r="B575" t="str">
        <x:f>IF(AND(C575='Калькулятор'!$B$6,'Калькулятор'!$D$14="Так",'Калькулятор'!$D$15="Так",'Калькулятор'!$D$16="Так",'Калькулятор'!$D$17="Так",'Калькулятор'!$D$18="Так",'Калькулятор'!$D$22="Так"),"Активна","")</x:f>
      </x:c>
      <x:c r="C575" t="n">
        <x:v>6</x:v>
      </x:c>
      <x:c r="D575" t="str">
        <x:v>2+3+4+5+6+10</x:v>
      </x:c>
      <x:c r="E575" s="66" t="str">
        <x:f>IF(B575="Активна",'Калькулятор'!$C$14*'Калькулятор'!$C$15*'Калькулятор'!$C$16*'Калькулятор'!$C$17*'Калькулятор'!$C$18*'Калькулятор'!$C$22,"")</x:f>
      </x:c>
      <x:c r="F575" s="68" t="n">
        <x:f>IF(B575="Активна",'Калькулятор'!$B$9,0)</x:f>
        <x:v>0</x:v>
      </x:c>
      <x:c r="G575" t="str">
        <x:f>IF(B575&lt;&gt;"Активна","",IF(AND('Калькулятор'!$E$14="Виграш",'Калькулятор'!$E$15="Виграш",'Калькулятор'!$E$16="Виграш",'Калькулятор'!$E$17="Виграш",'Калькулятор'!$E$18="Виграш",'Калькулятор'!$E$22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$22&lt;&gt;"Програш"),"Очікується","Програш")))</x:f>
      </x:c>
      <x:c r="H575" s="68" t="n">
        <x:f>IF(B575="Активна",F575*E575,0)</x:f>
        <x:v>0</x:v>
      </x:c>
      <x:c r="I575" s="68" t="n">
        <x:f>IF(AND(B575="Активна",G575&lt;&gt;"Програш"),F575*E575,0)</x:f>
        <x:v>0</x:v>
      </x:c>
      <x:c r="J575" s="68" t="n">
        <x:f>IF(AND(B575="Активна",G575="Виграш"),F575*E575,0)</x:f>
        <x:v>0</x:v>
      </x:c>
    </x:row>
    <x:row r="576">
      <x:c r="A576" t="n">
        <x:v>575</x:v>
      </x:c>
      <x:c r="B576" t="str">
        <x:f>IF(AND(C576='Калькулятор'!$B$6,'Калькулятор'!$D$13="Так",'Калькулятор'!$D$14="Так",'Калькулятор'!$D$15="Так",'Калькулятор'!$D$16="Так",'Калькулятор'!$D$17="Так",'Калькулятор'!$D$18="Так",'Калькулятор'!$D$22="Так"),"Активна","")</x:f>
      </x:c>
      <x:c r="C576" t="n">
        <x:v>7</x:v>
      </x:c>
      <x:c r="D576" t="str">
        <x:v>1+2+3+4+5+6+10</x:v>
      </x:c>
      <x:c r="E576" s="66" t="str">
        <x:f>IF(B576="Активна",'Калькулятор'!$C$13*'Калькулятор'!$C$14*'Калькулятор'!$C$15*'Калькулятор'!$C$16*'Калькулятор'!$C$17*'Калькулятор'!$C$18*'Калькулятор'!$C$22,"")</x:f>
      </x:c>
      <x:c r="F576" s="68" t="n">
        <x:f>IF(B576="Активна",'Калькулятор'!$B$9,0)</x:f>
        <x:v>0</x:v>
      </x:c>
      <x:c r="G576" t="str">
        <x:f>IF(B576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$18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$22&lt;&gt;"Програш"),"Очікується","Програш")))</x:f>
      </x:c>
      <x:c r="H576" s="68" t="n">
        <x:f>IF(B576="Активна",F576*E576,0)</x:f>
        <x:v>0</x:v>
      </x:c>
      <x:c r="I576" s="68" t="n">
        <x:f>IF(AND(B576="Активна",G576&lt;&gt;"Програш"),F576*E576,0)</x:f>
        <x:v>0</x:v>
      </x:c>
      <x:c r="J576" s="68" t="n">
        <x:f>IF(AND(B576="Активна",G576="Виграш"),F576*E576,0)</x:f>
        <x:v>0</x:v>
      </x:c>
    </x:row>
    <x:row r="577">
      <x:c r="A577" t="n">
        <x:v>576</x:v>
      </x:c>
      <x:c r="B577" t="str">
        <x:f>IF(AND(C577='Калькулятор'!$B$6,'Калькулятор'!$D$19="Так",'Калькулятор'!$D$22="Так"),"Активна","")</x:f>
      </x:c>
      <x:c r="C577" t="n">
        <x:v>2</x:v>
      </x:c>
      <x:c r="D577" t="str">
        <x:v>7+10</x:v>
      </x:c>
      <x:c r="E577" s="66" t="str">
        <x:f>IF(B577="Активна",'Калькулятор'!$C$19*'Калькулятор'!$C$22,"")</x:f>
      </x:c>
      <x:c r="F577" s="68" t="n">
        <x:f>IF(B577="Активна",'Калькулятор'!$B$9,0)</x:f>
        <x:v>0</x:v>
      </x:c>
      <x:c r="G577" t="str">
        <x:f>IF(B577&lt;&gt;"Активна","",IF(AND('Калькулятор'!$E$19="Виграш",'Калькулятор'!$E$22="Виграш"),"Виграш",IF(AND('Калькулятор'!$E$19&lt;&gt;"Програш",'Калькулятор'!$E$22&lt;&gt;"Програш"),"Очікується","Програш")))</x:f>
      </x:c>
      <x:c r="H577" s="68" t="n">
        <x:f>IF(B577="Активна",F577*E577,0)</x:f>
        <x:v>0</x:v>
      </x:c>
      <x:c r="I577" s="68" t="n">
        <x:f>IF(AND(B577="Активна",G577&lt;&gt;"Програш"),F577*E577,0)</x:f>
        <x:v>0</x:v>
      </x:c>
      <x:c r="J577" s="68" t="n">
        <x:f>IF(AND(B577="Активна",G577="Виграш"),F577*E577,0)</x:f>
        <x:v>0</x:v>
      </x:c>
    </x:row>
    <x:row r="578">
      <x:c r="A578" t="n">
        <x:v>577</x:v>
      </x:c>
      <x:c r="B578" t="str">
        <x:f>IF(AND(C578='Калькулятор'!$B$6,'Калькулятор'!$D$13="Так",'Калькулятор'!$D$19="Так",'Калькулятор'!$D$22="Так"),"Активна","")</x:f>
      </x:c>
      <x:c r="C578" t="n">
        <x:v>3</x:v>
      </x:c>
      <x:c r="D578" t="str">
        <x:v>1+7+10</x:v>
      </x:c>
      <x:c r="E578" s="66" t="str">
        <x:f>IF(B578="Активна",'Калькулятор'!$C$13*'Калькулятор'!$C$19*'Калькулятор'!$C$22,"")</x:f>
      </x:c>
      <x:c r="F578" s="68" t="n">
        <x:f>IF(B578="Активна",'Калькулятор'!$B$9,0)</x:f>
        <x:v>0</x:v>
      </x:c>
      <x:c r="G578" t="str">
        <x:f>IF(B578&lt;&gt;"Активна","",IF(AND('Калькулятор'!$E$13="Виграш",'Калькулятор'!$E$19="Виграш",'Калькулятор'!$E$22="Виграш"),"Виграш",IF(AND('Калькулятор'!$E$13&lt;&gt;"Програш",'Калькулятор'!$E$19&lt;&gt;"Програш",'Калькулятор'!$E$22&lt;&gt;"Програш"),"Очікується","Програш")))</x:f>
      </x:c>
      <x:c r="H578" s="68" t="n">
        <x:f>IF(B578="Активна",F578*E578,0)</x:f>
        <x:v>0</x:v>
      </x:c>
      <x:c r="I578" s="68" t="n">
        <x:f>IF(AND(B578="Активна",G578&lt;&gt;"Програш"),F578*E578,0)</x:f>
        <x:v>0</x:v>
      </x:c>
      <x:c r="J578" s="68" t="n">
        <x:f>IF(AND(B578="Активна",G578="Виграш"),F578*E578,0)</x:f>
        <x:v>0</x:v>
      </x:c>
    </x:row>
    <x:row r="579">
      <x:c r="A579" t="n">
        <x:v>578</x:v>
      </x:c>
      <x:c r="B579" t="str">
        <x:f>IF(AND(C579='Калькулятор'!$B$6,'Калькулятор'!$D$14="Так",'Калькулятор'!$D$19="Так",'Калькулятор'!$D$22="Так"),"Активна","")</x:f>
      </x:c>
      <x:c r="C579" t="n">
        <x:v>3</x:v>
      </x:c>
      <x:c r="D579" t="str">
        <x:v>2+7+10</x:v>
      </x:c>
      <x:c r="E579" s="66" t="str">
        <x:f>IF(B579="Активна",'Калькулятор'!$C$14*'Калькулятор'!$C$19*'Калькулятор'!$C$22,"")</x:f>
      </x:c>
      <x:c r="F579" s="68" t="n">
        <x:f>IF(B579="Активна",'Калькулятор'!$B$9,0)</x:f>
        <x:v>0</x:v>
      </x:c>
      <x:c r="G579" t="str">
        <x:f>IF(B579&lt;&gt;"Активна","",IF(AND('Калькулятор'!$E$14="Виграш",'Калькулятор'!$E$19="Виграш",'Калькулятор'!$E$22="Виграш"),"Виграш",IF(AND('Калькулятор'!$E$14&lt;&gt;"Програш",'Калькулятор'!$E$19&lt;&gt;"Програш",'Калькулятор'!$E$22&lt;&gt;"Програш"),"Очікується","Програш")))</x:f>
      </x:c>
      <x:c r="H579" s="68" t="n">
        <x:f>IF(B579="Активна",F579*E579,0)</x:f>
        <x:v>0</x:v>
      </x:c>
      <x:c r="I579" s="68" t="n">
        <x:f>IF(AND(B579="Активна",G579&lt;&gt;"Програш"),F579*E579,0)</x:f>
        <x:v>0</x:v>
      </x:c>
      <x:c r="J579" s="68" t="n">
        <x:f>IF(AND(B579="Активна",G579="Виграш"),F579*E579,0)</x:f>
        <x:v>0</x:v>
      </x:c>
    </x:row>
    <x:row r="580">
      <x:c r="A580" t="n">
        <x:v>579</x:v>
      </x:c>
      <x:c r="B580" t="str">
        <x:f>IF(AND(C580='Калькулятор'!$B$6,'Калькулятор'!$D$13="Так",'Калькулятор'!$D$14="Так",'Калькулятор'!$D$19="Так",'Калькулятор'!$D$22="Так"),"Активна","")</x:f>
      </x:c>
      <x:c r="C580" t="n">
        <x:v>4</x:v>
      </x:c>
      <x:c r="D580" t="str">
        <x:v>1+2+7+10</x:v>
      </x:c>
      <x:c r="E580" s="66" t="str">
        <x:f>IF(B580="Активна",'Калькулятор'!$C$13*'Калькулятор'!$C$14*'Калькулятор'!$C$19*'Калькулятор'!$C$22,"")</x:f>
      </x:c>
      <x:c r="F580" s="68" t="n">
        <x:f>IF(B580="Активна",'Калькулятор'!$B$9,0)</x:f>
        <x:v>0</x:v>
      </x:c>
      <x:c r="G580" t="str">
        <x:f>IF(B580&lt;&gt;"Активна","",IF(AND('Калькулятор'!$E$13="Виграш",'Калькулятор'!$E$14="Виграш",'Калькулятор'!$E$19="Виграш",'Калькулятор'!$E$22="Виграш"),"Виграш",IF(AND('Калькулятор'!$E$13&lt;&gt;"Програш",'Калькулятор'!$E$14&lt;&gt;"Програш",'Калькулятор'!$E$19&lt;&gt;"Програш",'Калькулятор'!$E$22&lt;&gt;"Програш"),"Очікується","Програш")))</x:f>
      </x:c>
      <x:c r="H580" s="68" t="n">
        <x:f>IF(B580="Активна",F580*E580,0)</x:f>
        <x:v>0</x:v>
      </x:c>
      <x:c r="I580" s="68" t="n">
        <x:f>IF(AND(B580="Активна",G580&lt;&gt;"Програш"),F580*E580,0)</x:f>
        <x:v>0</x:v>
      </x:c>
      <x:c r="J580" s="68" t="n">
        <x:f>IF(AND(B580="Активна",G580="Виграш"),F580*E580,0)</x:f>
        <x:v>0</x:v>
      </x:c>
    </x:row>
    <x:row r="581">
      <x:c r="A581" t="n">
        <x:v>580</x:v>
      </x:c>
      <x:c r="B581" t="str">
        <x:f>IF(AND(C581='Калькулятор'!$B$6,'Калькулятор'!$D$15="Так",'Калькулятор'!$D$19="Так",'Калькулятор'!$D$22="Так"),"Активна","")</x:f>
      </x:c>
      <x:c r="C581" t="n">
        <x:v>3</x:v>
      </x:c>
      <x:c r="D581" t="str">
        <x:v>3+7+10</x:v>
      </x:c>
      <x:c r="E581" s="66" t="str">
        <x:f>IF(B581="Активна",'Калькулятор'!$C$15*'Калькулятор'!$C$19*'Калькулятор'!$C$22,"")</x:f>
      </x:c>
      <x:c r="F581" s="68" t="n">
        <x:f>IF(B581="Активна",'Калькулятор'!$B$9,0)</x:f>
        <x:v>0</x:v>
      </x:c>
      <x:c r="G581" t="str">
        <x:f>IF(B581&lt;&gt;"Активна","",IF(AND('Калькулятор'!$E$15="Виграш",'Калькулятор'!$E$19="Виграш",'Калькулятор'!$E$22="Виграш"),"Виграш",IF(AND('Калькулятор'!$E$15&lt;&gt;"Програш",'Калькулятор'!$E$19&lt;&gt;"Програш",'Калькулятор'!$E$22&lt;&gt;"Програш"),"Очікується","Програш")))</x:f>
      </x:c>
      <x:c r="H581" s="68" t="n">
        <x:f>IF(B581="Активна",F581*E581,0)</x:f>
        <x:v>0</x:v>
      </x:c>
      <x:c r="I581" s="68" t="n">
        <x:f>IF(AND(B581="Активна",G581&lt;&gt;"Програш"),F581*E581,0)</x:f>
        <x:v>0</x:v>
      </x:c>
      <x:c r="J581" s="68" t="n">
        <x:f>IF(AND(B581="Активна",G581="Виграш"),F581*E581,0)</x:f>
        <x:v>0</x:v>
      </x:c>
    </x:row>
    <x:row r="582">
      <x:c r="A582" t="n">
        <x:v>581</x:v>
      </x:c>
      <x:c r="B582" t="str">
        <x:f>IF(AND(C582='Калькулятор'!$B$6,'Калькулятор'!$D$13="Так",'Калькулятор'!$D$15="Так",'Калькулятор'!$D$19="Так",'Калькулятор'!$D$22="Так"),"Активна","")</x:f>
      </x:c>
      <x:c r="C582" t="n">
        <x:v>4</x:v>
      </x:c>
      <x:c r="D582" t="str">
        <x:v>1+3+7+10</x:v>
      </x:c>
      <x:c r="E582" s="66" t="str">
        <x:f>IF(B582="Активна",'Калькулятор'!$C$13*'Калькулятор'!$C$15*'Калькулятор'!$C$19*'Калькулятор'!$C$22,"")</x:f>
      </x:c>
      <x:c r="F582" s="68" t="n">
        <x:f>IF(B582="Активна",'Калькулятор'!$B$9,0)</x:f>
        <x:v>0</x:v>
      </x:c>
      <x:c r="G582" t="str">
        <x:f>IF(B582&lt;&gt;"Активна","",IF(AND('Калькулятор'!$E$13="Виграш",'Калькулятор'!$E$15="Виграш",'Калькулятор'!$E$19="Виграш",'Калькулятор'!$E$22="Виграш"),"Виграш",IF(AND('Калькулятор'!$E$13&lt;&gt;"Програш",'Калькулятор'!$E$15&lt;&gt;"Програш",'Калькулятор'!$E$19&lt;&gt;"Програш",'Калькулятор'!$E$22&lt;&gt;"Програш"),"Очікується","Програш")))</x:f>
      </x:c>
      <x:c r="H582" s="68" t="n">
        <x:f>IF(B582="Активна",F582*E582,0)</x:f>
        <x:v>0</x:v>
      </x:c>
      <x:c r="I582" s="68" t="n">
        <x:f>IF(AND(B582="Активна",G582&lt;&gt;"Програш"),F582*E582,0)</x:f>
        <x:v>0</x:v>
      </x:c>
      <x:c r="J582" s="68" t="n">
        <x:f>IF(AND(B582="Активна",G582="Виграш"),F582*E582,0)</x:f>
        <x:v>0</x:v>
      </x:c>
    </x:row>
    <x:row r="583">
      <x:c r="A583" t="n">
        <x:v>582</x:v>
      </x:c>
      <x:c r="B583" t="str">
        <x:f>IF(AND(C583='Калькулятор'!$B$6,'Калькулятор'!$D$14="Так",'Калькулятор'!$D$15="Так",'Калькулятор'!$D$19="Так",'Калькулятор'!$D$22="Так"),"Активна","")</x:f>
      </x:c>
      <x:c r="C583" t="n">
        <x:v>4</x:v>
      </x:c>
      <x:c r="D583" t="str">
        <x:v>2+3+7+10</x:v>
      </x:c>
      <x:c r="E583" s="66" t="str">
        <x:f>IF(B583="Активна",'Калькулятор'!$C$14*'Калькулятор'!$C$15*'Калькулятор'!$C$19*'Калькулятор'!$C$22,"")</x:f>
      </x:c>
      <x:c r="F583" s="68" t="n">
        <x:f>IF(B583="Активна",'Калькулятор'!$B$9,0)</x:f>
        <x:v>0</x:v>
      </x:c>
      <x:c r="G583" t="str">
        <x:f>IF(B583&lt;&gt;"Активна","",IF(AND('Калькулятор'!$E$14="Виграш",'Калькулятор'!$E$15="Виграш",'Калькулятор'!$E$19="Виграш",'Калькулятор'!$E$22="Виграш"),"Виграш",IF(AND('Калькулятор'!$E$14&lt;&gt;"Програш",'Калькулятор'!$E$15&lt;&gt;"Програш",'Калькулятор'!$E$19&lt;&gt;"Програш",'Калькулятор'!$E$22&lt;&gt;"Програш"),"Очікується","Програш")))</x:f>
      </x:c>
      <x:c r="H583" s="68" t="n">
        <x:f>IF(B583="Активна",F583*E583,0)</x:f>
        <x:v>0</x:v>
      </x:c>
      <x:c r="I583" s="68" t="n">
        <x:f>IF(AND(B583="Активна",G583&lt;&gt;"Програш"),F583*E583,0)</x:f>
        <x:v>0</x:v>
      </x:c>
      <x:c r="J583" s="68" t="n">
        <x:f>IF(AND(B583="Активна",G583="Виграш"),F583*E583,0)</x:f>
        <x:v>0</x:v>
      </x:c>
    </x:row>
    <x:row r="584">
      <x:c r="A584" t="n">
        <x:v>583</x:v>
      </x:c>
      <x:c r="B584" t="str">
        <x:f>IF(AND(C584='Калькулятор'!$B$6,'Калькулятор'!$D$13="Так",'Калькулятор'!$D$14="Так",'Калькулятор'!$D$15="Так",'Калькулятор'!$D$19="Так",'Калькулятор'!$D$22="Так"),"Активна","")</x:f>
      </x:c>
      <x:c r="C584" t="n">
        <x:v>5</x:v>
      </x:c>
      <x:c r="D584" t="str">
        <x:v>1+2+3+7+10</x:v>
      </x:c>
      <x:c r="E584" s="66" t="str">
        <x:f>IF(B584="Активна",'Калькулятор'!$C$13*'Калькулятор'!$C$14*'Калькулятор'!$C$15*'Калькулятор'!$C$19*'Калькулятор'!$C$22,"")</x:f>
      </x:c>
      <x:c r="F584" s="68" t="n">
        <x:f>IF(B584="Активна",'Калькулятор'!$B$9,0)</x:f>
        <x:v>0</x:v>
      </x:c>
      <x:c r="G584" t="str">
        <x:f>IF(B584&lt;&gt;"Активна","",IF(AND('Калькулятор'!$E$13="Виграш",'Калькулятор'!$E$14="Виграш",'Калькулятор'!$E$15="Виграш",'Калькулятор'!$E$19="Виграш",'Калькулятор'!$E$22="Виграш"),"Виграш",IF(AND('Калькулятор'!$E$13&lt;&gt;"Програш",'Калькулятор'!$E$14&lt;&gt;"Програш",'Калькулятор'!$E$15&lt;&gt;"Програш",'Калькулятор'!$E$19&lt;&gt;"Програш",'Калькулятор'!$E$22&lt;&gt;"Програш"),"Очікується","Програш")))</x:f>
      </x:c>
      <x:c r="H584" s="68" t="n">
        <x:f>IF(B584="Активна",F584*E584,0)</x:f>
        <x:v>0</x:v>
      </x:c>
      <x:c r="I584" s="68" t="n">
        <x:f>IF(AND(B584="Активна",G584&lt;&gt;"Програш"),F584*E584,0)</x:f>
        <x:v>0</x:v>
      </x:c>
      <x:c r="J584" s="68" t="n">
        <x:f>IF(AND(B584="Активна",G584="Виграш"),F584*E584,0)</x:f>
        <x:v>0</x:v>
      </x:c>
    </x:row>
    <x:row r="585">
      <x:c r="A585" t="n">
        <x:v>584</x:v>
      </x:c>
      <x:c r="B585" t="str">
        <x:f>IF(AND(C585='Калькулятор'!$B$6,'Калькулятор'!$D$16="Так",'Калькулятор'!$D$19="Так",'Калькулятор'!$D$22="Так"),"Активна","")</x:f>
      </x:c>
      <x:c r="C585" t="n">
        <x:v>3</x:v>
      </x:c>
      <x:c r="D585" t="str">
        <x:v>4+7+10</x:v>
      </x:c>
      <x:c r="E585" s="66" t="str">
        <x:f>IF(B585="Активна",'Калькулятор'!$C$16*'Калькулятор'!$C$19*'Калькулятор'!$C$22,"")</x:f>
      </x:c>
      <x:c r="F585" s="68" t="n">
        <x:f>IF(B585="Активна",'Калькулятор'!$B$9,0)</x:f>
        <x:v>0</x:v>
      </x:c>
      <x:c r="G585" t="str">
        <x:f>IF(B585&lt;&gt;"Активна","",IF(AND('Калькулятор'!$E$16="Виграш",'Калькулятор'!$E$19="Виграш",'Калькулятор'!$E$22="Виграш"),"Виграш",IF(AND('Калькулятор'!$E$16&lt;&gt;"Програш",'Калькулятор'!$E$19&lt;&gt;"Програш",'Калькулятор'!$E$22&lt;&gt;"Програш"),"Очікується","Програш")))</x:f>
      </x:c>
      <x:c r="H585" s="68" t="n">
        <x:f>IF(B585="Активна",F585*E585,0)</x:f>
        <x:v>0</x:v>
      </x:c>
      <x:c r="I585" s="68" t="n">
        <x:f>IF(AND(B585="Активна",G585&lt;&gt;"Програш"),F585*E585,0)</x:f>
        <x:v>0</x:v>
      </x:c>
      <x:c r="J585" s="68" t="n">
        <x:f>IF(AND(B585="Активна",G585="Виграш"),F585*E585,0)</x:f>
        <x:v>0</x:v>
      </x:c>
    </x:row>
    <x:row r="586">
      <x:c r="A586" t="n">
        <x:v>585</x:v>
      </x:c>
      <x:c r="B586" t="str">
        <x:f>IF(AND(C586='Калькулятор'!$B$6,'Калькулятор'!$D$13="Так",'Калькулятор'!$D$16="Так",'Калькулятор'!$D$19="Так",'Калькулятор'!$D$22="Так"),"Активна","")</x:f>
      </x:c>
      <x:c r="C586" t="n">
        <x:v>4</x:v>
      </x:c>
      <x:c r="D586" t="str">
        <x:v>1+4+7+10</x:v>
      </x:c>
      <x:c r="E586" s="66" t="str">
        <x:f>IF(B586="Активна",'Калькулятор'!$C$13*'Калькулятор'!$C$16*'Калькулятор'!$C$19*'Калькулятор'!$C$22,"")</x:f>
      </x:c>
      <x:c r="F586" s="68" t="n">
        <x:f>IF(B586="Активна",'Калькулятор'!$B$9,0)</x:f>
        <x:v>0</x:v>
      </x:c>
      <x:c r="G586" t="str">
        <x:f>IF(B586&lt;&gt;"Активна","",IF(AND('Калькулятор'!$E$13="Виграш",'Калькулятор'!$E$16="Виграш",'Калькулятор'!$E$19="Виграш",'Калькулятор'!$E$22="Виграш"),"Виграш",IF(AND('Калькулятор'!$E$13&lt;&gt;"Програш",'Калькулятор'!$E$16&lt;&gt;"Програш",'Калькулятор'!$E$19&lt;&gt;"Програш",'Калькулятор'!$E$22&lt;&gt;"Програш"),"Очікується","Програш")))</x:f>
      </x:c>
      <x:c r="H586" s="68" t="n">
        <x:f>IF(B586="Активна",F586*E586,0)</x:f>
        <x:v>0</x:v>
      </x:c>
      <x:c r="I586" s="68" t="n">
        <x:f>IF(AND(B586="Активна",G586&lt;&gt;"Програш"),F586*E586,0)</x:f>
        <x:v>0</x:v>
      </x:c>
      <x:c r="J586" s="68" t="n">
        <x:f>IF(AND(B586="Активна",G586="Виграш"),F586*E586,0)</x:f>
        <x:v>0</x:v>
      </x:c>
    </x:row>
    <x:row r="587">
      <x:c r="A587" t="n">
        <x:v>586</x:v>
      </x:c>
      <x:c r="B587" t="str">
        <x:f>IF(AND(C587='Калькулятор'!$B$6,'Калькулятор'!$D$14="Так",'Калькулятор'!$D$16="Так",'Калькулятор'!$D$19="Так",'Калькулятор'!$D$22="Так"),"Активна","")</x:f>
      </x:c>
      <x:c r="C587" t="n">
        <x:v>4</x:v>
      </x:c>
      <x:c r="D587" t="str">
        <x:v>2+4+7+10</x:v>
      </x:c>
      <x:c r="E587" s="66" t="str">
        <x:f>IF(B587="Активна",'Калькулятор'!$C$14*'Калькулятор'!$C$16*'Калькулятор'!$C$19*'Калькулятор'!$C$22,"")</x:f>
      </x:c>
      <x:c r="F587" s="68" t="n">
        <x:f>IF(B587="Активна",'Калькулятор'!$B$9,0)</x:f>
        <x:v>0</x:v>
      </x:c>
      <x:c r="G587" t="str">
        <x:f>IF(B587&lt;&gt;"Активна","",IF(AND('Калькулятор'!$E$14="Виграш",'Калькулятор'!$E$16="Виграш",'Калькулятор'!$E$19="Виграш",'Калькулятор'!$E$22="Виграш"),"Виграш",IF(AND('Калькулятор'!$E$14&lt;&gt;"Програш",'Калькулятор'!$E$16&lt;&gt;"Програш",'Калькулятор'!$E$19&lt;&gt;"Програш",'Калькулятор'!$E$22&lt;&gt;"Програш"),"Очікується","Програш")))</x:f>
      </x:c>
      <x:c r="H587" s="68" t="n">
        <x:f>IF(B587="Активна",F587*E587,0)</x:f>
        <x:v>0</x:v>
      </x:c>
      <x:c r="I587" s="68" t="n">
        <x:f>IF(AND(B587="Активна",G587&lt;&gt;"Програш"),F587*E587,0)</x:f>
        <x:v>0</x:v>
      </x:c>
      <x:c r="J587" s="68" t="n">
        <x:f>IF(AND(B587="Активна",G587="Виграш"),F587*E587,0)</x:f>
        <x:v>0</x:v>
      </x:c>
    </x:row>
    <x:row r="588">
      <x:c r="A588" t="n">
        <x:v>587</x:v>
      </x:c>
      <x:c r="B588" t="str">
        <x:f>IF(AND(C588='Калькулятор'!$B$6,'Калькулятор'!$D$13="Так",'Калькулятор'!$D$14="Так",'Калькулятор'!$D$16="Так",'Калькулятор'!$D$19="Так",'Калькулятор'!$D$22="Так"),"Активна","")</x:f>
      </x:c>
      <x:c r="C588" t="n">
        <x:v>5</x:v>
      </x:c>
      <x:c r="D588" t="str">
        <x:v>1+2+4+7+10</x:v>
      </x:c>
      <x:c r="E588" s="66" t="str">
        <x:f>IF(B588="Активна",'Калькулятор'!$C$13*'Калькулятор'!$C$14*'Калькулятор'!$C$16*'Калькулятор'!$C$19*'Калькулятор'!$C$22,"")</x:f>
      </x:c>
      <x:c r="F588" s="68" t="n">
        <x:f>IF(B588="Активна",'Калькулятор'!$B$9,0)</x:f>
        <x:v>0</x:v>
      </x:c>
      <x:c r="G588" t="str">
        <x:f>IF(B588&lt;&gt;"Активна","",IF(AND('Калькулятор'!$E$13="Виграш",'Калькулятор'!$E$14="Виграш",'Калькулятор'!$E$16="Виграш",'Калькулятор'!$E$19="Виграш",'Калькулятор'!$E$22="Виграш"),"Виграш",IF(AND('Калькулятор'!$E$13&lt;&gt;"Програш",'Калькулятор'!$E$14&lt;&gt;"Програш",'Калькулятор'!$E$16&lt;&gt;"Програш",'Калькулятор'!$E$19&lt;&gt;"Програш",'Калькулятор'!$E$22&lt;&gt;"Програш"),"Очікується","Програш")))</x:f>
      </x:c>
      <x:c r="H588" s="68" t="n">
        <x:f>IF(B588="Активна",F588*E588,0)</x:f>
        <x:v>0</x:v>
      </x:c>
      <x:c r="I588" s="68" t="n">
        <x:f>IF(AND(B588="Активна",G588&lt;&gt;"Програш"),F588*E588,0)</x:f>
        <x:v>0</x:v>
      </x:c>
      <x:c r="J588" s="68" t="n">
        <x:f>IF(AND(B588="Активна",G588="Виграш"),F588*E588,0)</x:f>
        <x:v>0</x:v>
      </x:c>
    </x:row>
    <x:row r="589">
      <x:c r="A589" t="n">
        <x:v>588</x:v>
      </x:c>
      <x:c r="B589" t="str">
        <x:f>IF(AND(C589='Калькулятор'!$B$6,'Калькулятор'!$D$15="Так",'Калькулятор'!$D$16="Так",'Калькулятор'!$D$19="Так",'Калькулятор'!$D$22="Так"),"Активна","")</x:f>
      </x:c>
      <x:c r="C589" t="n">
        <x:v>4</x:v>
      </x:c>
      <x:c r="D589" t="str">
        <x:v>3+4+7+10</x:v>
      </x:c>
      <x:c r="E589" s="66" t="str">
        <x:f>IF(B589="Активна",'Калькулятор'!$C$15*'Калькулятор'!$C$16*'Калькулятор'!$C$19*'Калькулятор'!$C$22,"")</x:f>
      </x:c>
      <x:c r="F589" s="68" t="n">
        <x:f>IF(B589="Активна",'Калькулятор'!$B$9,0)</x:f>
        <x:v>0</x:v>
      </x:c>
      <x:c r="G589" t="str">
        <x:f>IF(B589&lt;&gt;"Активна","",IF(AND('Калькулятор'!$E$15="Виграш",'Калькулятор'!$E$16="Виграш",'Калькулятор'!$E$19="Виграш",'Калькулятор'!$E$22="Виграш"),"Виграш",IF(AND('Калькулятор'!$E$15&lt;&gt;"Програш",'Калькулятор'!$E$16&lt;&gt;"Програш",'Калькулятор'!$E$19&lt;&gt;"Програш",'Калькулятор'!$E$22&lt;&gt;"Програш"),"Очікується","Програш")))</x:f>
      </x:c>
      <x:c r="H589" s="68" t="n">
        <x:f>IF(B589="Активна",F589*E589,0)</x:f>
        <x:v>0</x:v>
      </x:c>
      <x:c r="I589" s="68" t="n">
        <x:f>IF(AND(B589="Активна",G589&lt;&gt;"Програш"),F589*E589,0)</x:f>
        <x:v>0</x:v>
      </x:c>
      <x:c r="J589" s="68" t="n">
        <x:f>IF(AND(B589="Активна",G589="Виграш"),F589*E589,0)</x:f>
        <x:v>0</x:v>
      </x:c>
    </x:row>
    <x:row r="590">
      <x:c r="A590" t="n">
        <x:v>589</x:v>
      </x:c>
      <x:c r="B590" t="str">
        <x:f>IF(AND(C590='Калькулятор'!$B$6,'Калькулятор'!$D$13="Так",'Калькулятор'!$D$15="Так",'Калькулятор'!$D$16="Так",'Калькулятор'!$D$19="Так",'Калькулятор'!$D$22="Так"),"Активна","")</x:f>
      </x:c>
      <x:c r="C590" t="n">
        <x:v>5</x:v>
      </x:c>
      <x:c r="D590" t="str">
        <x:v>1+3+4+7+10</x:v>
      </x:c>
      <x:c r="E590" s="66" t="str">
        <x:f>IF(B590="Активна",'Калькулятор'!$C$13*'Калькулятор'!$C$15*'Калькулятор'!$C$16*'Калькулятор'!$C$19*'Калькулятор'!$C$22,"")</x:f>
      </x:c>
      <x:c r="F590" s="68" t="n">
        <x:f>IF(B590="Активна",'Калькулятор'!$B$9,0)</x:f>
        <x:v>0</x:v>
      </x:c>
      <x:c r="G590" t="str">
        <x:f>IF(B590&lt;&gt;"Активна","",IF(AND('Калькулятор'!$E$13="Виграш",'Калькулятор'!$E$15="Виграш",'Калькулятор'!$E$16="Виграш",'Калькулятор'!$E$19="Виграш",'Калькулятор'!$E$22="Виграш"),"Виграш",IF(AND('Калькулятор'!$E$13&lt;&gt;"Програш",'Калькулятор'!$E$15&lt;&gt;"Програш",'Калькулятор'!$E$16&lt;&gt;"Програш",'Калькулятор'!$E$19&lt;&gt;"Програш",'Калькулятор'!$E$22&lt;&gt;"Програш"),"Очікується","Програш")))</x:f>
      </x:c>
      <x:c r="H590" s="68" t="n">
        <x:f>IF(B590="Активна",F590*E590,0)</x:f>
        <x:v>0</x:v>
      </x:c>
      <x:c r="I590" s="68" t="n">
        <x:f>IF(AND(B590="Активна",G590&lt;&gt;"Програш"),F590*E590,0)</x:f>
        <x:v>0</x:v>
      </x:c>
      <x:c r="J590" s="68" t="n">
        <x:f>IF(AND(B590="Активна",G590="Виграш"),F590*E590,0)</x:f>
        <x:v>0</x:v>
      </x:c>
    </x:row>
    <x:row r="591">
      <x:c r="A591" t="n">
        <x:v>590</x:v>
      </x:c>
      <x:c r="B591" t="str">
        <x:f>IF(AND(C591='Калькулятор'!$B$6,'Калькулятор'!$D$14="Так",'Калькулятор'!$D$15="Так",'Калькулятор'!$D$16="Так",'Калькулятор'!$D$19="Так",'Калькулятор'!$D$22="Так"),"Активна","")</x:f>
      </x:c>
      <x:c r="C591" t="n">
        <x:v>5</x:v>
      </x:c>
      <x:c r="D591" t="str">
        <x:v>2+3+4+7+10</x:v>
      </x:c>
      <x:c r="E591" s="66" t="str">
        <x:f>IF(B591="Активна",'Калькулятор'!$C$14*'Калькулятор'!$C$15*'Калькулятор'!$C$16*'Калькулятор'!$C$19*'Калькулятор'!$C$22,"")</x:f>
      </x:c>
      <x:c r="F591" s="68" t="n">
        <x:f>IF(B591="Активна",'Калькулятор'!$B$9,0)</x:f>
        <x:v>0</x:v>
      </x:c>
      <x:c r="G591" t="str">
        <x:f>IF(B591&lt;&gt;"Активна","",IF(AND('Калькулятор'!$E$14="Виграш",'Калькулятор'!$E$15="Виграш",'Калькулятор'!$E$16="Виграш",'Калькулятор'!$E$19="Виграш",'Калькулятор'!$E$22="Виграш"),"Виграш",IF(AND('Калькулятор'!$E$14&lt;&gt;"Програш",'Калькулятор'!$E$15&lt;&gt;"Програш",'Калькулятор'!$E$16&lt;&gt;"Програш",'Калькулятор'!$E$19&lt;&gt;"Програш",'Калькулятор'!$E$22&lt;&gt;"Програш"),"Очікується","Програш")))</x:f>
      </x:c>
      <x:c r="H591" s="68" t="n">
        <x:f>IF(B591="Активна",F591*E591,0)</x:f>
        <x:v>0</x:v>
      </x:c>
      <x:c r="I591" s="68" t="n">
        <x:f>IF(AND(B591="Активна",G591&lt;&gt;"Програш"),F591*E591,0)</x:f>
        <x:v>0</x:v>
      </x:c>
      <x:c r="J591" s="68" t="n">
        <x:f>IF(AND(B591="Активна",G591="Виграш"),F591*E591,0)</x:f>
        <x:v>0</x:v>
      </x:c>
    </x:row>
    <x:row r="592">
      <x:c r="A592" t="n">
        <x:v>591</x:v>
      </x:c>
      <x:c r="B592" t="str">
        <x:f>IF(AND(C592='Калькулятор'!$B$6,'Калькулятор'!$D$13="Так",'Калькулятор'!$D$14="Так",'Калькулятор'!$D$15="Так",'Калькулятор'!$D$16="Так",'Калькулятор'!$D$19="Так",'Калькулятор'!$D$22="Так"),"Активна","")</x:f>
      </x:c>
      <x:c r="C592" t="n">
        <x:v>6</x:v>
      </x:c>
      <x:c r="D592" t="str">
        <x:v>1+2+3+4+7+10</x:v>
      </x:c>
      <x:c r="E592" s="66" t="str">
        <x:f>IF(B592="Активна",'Калькулятор'!$C$13*'Калькулятор'!$C$14*'Калькулятор'!$C$15*'Калькулятор'!$C$16*'Калькулятор'!$C$19*'Калькулятор'!$C$22,"")</x:f>
      </x:c>
      <x:c r="F592" s="68" t="n">
        <x:f>IF(B592="Активна",'Калькулятор'!$B$9,0)</x:f>
        <x:v>0</x:v>
      </x:c>
      <x:c r="G592" t="str">
        <x:f>IF(B592&lt;&gt;"Активна","",IF(AND('Калькулятор'!$E$13="Виграш",'Калькулятор'!$E$14="Виграш",'Калькулятор'!$E$15="Виграш",'Калькулятор'!$E$16="Виграш",'Калькулятор'!$E$19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$19&lt;&gt;"Програш",'Калькулятор'!$E$22&lt;&gt;"Програш"),"Очікується","Програш")))</x:f>
      </x:c>
      <x:c r="H592" s="68" t="n">
        <x:f>IF(B592="Активна",F592*E592,0)</x:f>
        <x:v>0</x:v>
      </x:c>
      <x:c r="I592" s="68" t="n">
        <x:f>IF(AND(B592="Активна",G592&lt;&gt;"Програш"),F592*E592,0)</x:f>
        <x:v>0</x:v>
      </x:c>
      <x:c r="J592" s="68" t="n">
        <x:f>IF(AND(B592="Активна",G592="Виграш"),F592*E592,0)</x:f>
        <x:v>0</x:v>
      </x:c>
    </x:row>
    <x:row r="593">
      <x:c r="A593" t="n">
        <x:v>592</x:v>
      </x:c>
      <x:c r="B593" t="str">
        <x:f>IF(AND(C593='Калькулятор'!$B$6,'Калькулятор'!$D$17="Так",'Калькулятор'!$D$19="Так",'Калькулятор'!$D$22="Так"),"Активна","")</x:f>
      </x:c>
      <x:c r="C593" t="n">
        <x:v>3</x:v>
      </x:c>
      <x:c r="D593" t="str">
        <x:v>5+7+10</x:v>
      </x:c>
      <x:c r="E593" s="66" t="str">
        <x:f>IF(B593="Активна",'Калькулятор'!$C$17*'Калькулятор'!$C$19*'Калькулятор'!$C$22,"")</x:f>
      </x:c>
      <x:c r="F593" s="68" t="n">
        <x:f>IF(B593="Активна",'Калькулятор'!$B$9,0)</x:f>
        <x:v>0</x:v>
      </x:c>
      <x:c r="G593" t="str">
        <x:f>IF(B593&lt;&gt;"Активна","",IF(AND('Калькулятор'!$E$17="Виграш",'Калькулятор'!$E$19="Виграш",'Калькулятор'!$E$22="Виграш"),"Виграш",IF(AND('Калькулятор'!$E$17&lt;&gt;"Програш",'Калькулятор'!$E$19&lt;&gt;"Програш",'Калькулятор'!$E$22&lt;&gt;"Програш"),"Очікується","Програш")))</x:f>
      </x:c>
      <x:c r="H593" s="68" t="n">
        <x:f>IF(B593="Активна",F593*E593,0)</x:f>
        <x:v>0</x:v>
      </x:c>
      <x:c r="I593" s="68" t="n">
        <x:f>IF(AND(B593="Активна",G593&lt;&gt;"Програш"),F593*E593,0)</x:f>
        <x:v>0</x:v>
      </x:c>
      <x:c r="J593" s="68" t="n">
        <x:f>IF(AND(B593="Активна",G593="Виграш"),F593*E593,0)</x:f>
        <x:v>0</x:v>
      </x:c>
    </x:row>
    <x:row r="594">
      <x:c r="A594" t="n">
        <x:v>593</x:v>
      </x:c>
      <x:c r="B594" t="str">
        <x:f>IF(AND(C594='Калькулятор'!$B$6,'Калькулятор'!$D$13="Так",'Калькулятор'!$D$17="Так",'Калькулятор'!$D$19="Так",'Калькулятор'!$D$22="Так"),"Активна","")</x:f>
      </x:c>
      <x:c r="C594" t="n">
        <x:v>4</x:v>
      </x:c>
      <x:c r="D594" t="str">
        <x:v>1+5+7+10</x:v>
      </x:c>
      <x:c r="E594" s="66" t="str">
        <x:f>IF(B594="Активна",'Калькулятор'!$C$13*'Калькулятор'!$C$17*'Калькулятор'!$C$19*'Калькулятор'!$C$22,"")</x:f>
      </x:c>
      <x:c r="F594" s="68" t="n">
        <x:f>IF(B594="Активна",'Калькулятор'!$B$9,0)</x:f>
        <x:v>0</x:v>
      </x:c>
      <x:c r="G594" t="str">
        <x:f>IF(B594&lt;&gt;"Активна","",IF(AND('Калькулятор'!$E$13="Виграш",'Калькулятор'!$E$17="Виграш",'Калькулятор'!$E$19="Виграш",'Калькулятор'!$E$22="Виграш"),"Виграш",IF(AND('Калькулятор'!$E$13&lt;&gt;"Програш",'Калькулятор'!$E$17&lt;&gt;"Програш",'Калькулятор'!$E$19&lt;&gt;"Програш",'Калькулятор'!$E$22&lt;&gt;"Програш"),"Очікується","Програш")))</x:f>
      </x:c>
      <x:c r="H594" s="68" t="n">
        <x:f>IF(B594="Активна",F594*E594,0)</x:f>
        <x:v>0</x:v>
      </x:c>
      <x:c r="I594" s="68" t="n">
        <x:f>IF(AND(B594="Активна",G594&lt;&gt;"Програш"),F594*E594,0)</x:f>
        <x:v>0</x:v>
      </x:c>
      <x:c r="J594" s="68" t="n">
        <x:f>IF(AND(B594="Активна",G594="Виграш"),F594*E594,0)</x:f>
        <x:v>0</x:v>
      </x:c>
    </x:row>
    <x:row r="595">
      <x:c r="A595" t="n">
        <x:v>594</x:v>
      </x:c>
      <x:c r="B595" t="str">
        <x:f>IF(AND(C595='Калькулятор'!$B$6,'Калькулятор'!$D$14="Так",'Калькулятор'!$D$17="Так",'Калькулятор'!$D$19="Так",'Калькулятор'!$D$22="Так"),"Активна","")</x:f>
      </x:c>
      <x:c r="C595" t="n">
        <x:v>4</x:v>
      </x:c>
      <x:c r="D595" t="str">
        <x:v>2+5+7+10</x:v>
      </x:c>
      <x:c r="E595" s="66" t="str">
        <x:f>IF(B595="Активна",'Калькулятор'!$C$14*'Калькулятор'!$C$17*'Калькулятор'!$C$19*'Калькулятор'!$C$22,"")</x:f>
      </x:c>
      <x:c r="F595" s="68" t="n">
        <x:f>IF(B595="Активна",'Калькулятор'!$B$9,0)</x:f>
        <x:v>0</x:v>
      </x:c>
      <x:c r="G595" t="str">
        <x:f>IF(B595&lt;&gt;"Активна","",IF(AND('Калькулятор'!$E$14="Виграш",'Калькулятор'!$E$17="Виграш",'Калькулятор'!$E$19="Виграш",'Калькулятор'!$E$22="Виграш"),"Виграш",IF(AND('Калькулятор'!$E$14&lt;&gt;"Програш",'Калькулятор'!$E$17&lt;&gt;"Програш",'Калькулятор'!$E$19&lt;&gt;"Програш",'Калькулятор'!$E$22&lt;&gt;"Програш"),"Очікується","Програш")))</x:f>
      </x:c>
      <x:c r="H595" s="68" t="n">
        <x:f>IF(B595="Активна",F595*E595,0)</x:f>
        <x:v>0</x:v>
      </x:c>
      <x:c r="I595" s="68" t="n">
        <x:f>IF(AND(B595="Активна",G595&lt;&gt;"Програш"),F595*E595,0)</x:f>
        <x:v>0</x:v>
      </x:c>
      <x:c r="J595" s="68" t="n">
        <x:f>IF(AND(B595="Активна",G595="Виграш"),F595*E595,0)</x:f>
        <x:v>0</x:v>
      </x:c>
    </x:row>
    <x:row r="596">
      <x:c r="A596" t="n">
        <x:v>595</x:v>
      </x:c>
      <x:c r="B596" t="str">
        <x:f>IF(AND(C596='Калькулятор'!$B$6,'Калькулятор'!$D$13="Так",'Калькулятор'!$D$14="Так",'Калькулятор'!$D$17="Так",'Калькулятор'!$D$19="Так",'Калькулятор'!$D$22="Так"),"Активна","")</x:f>
      </x:c>
      <x:c r="C596" t="n">
        <x:v>5</x:v>
      </x:c>
      <x:c r="D596" t="str">
        <x:v>1+2+5+7+10</x:v>
      </x:c>
      <x:c r="E596" s="66" t="str">
        <x:f>IF(B596="Активна",'Калькулятор'!$C$13*'Калькулятор'!$C$14*'Калькулятор'!$C$17*'Калькулятор'!$C$19*'Калькулятор'!$C$22,"")</x:f>
      </x:c>
      <x:c r="F596" s="68" t="n">
        <x:f>IF(B596="Активна",'Калькулятор'!$B$9,0)</x:f>
        <x:v>0</x:v>
      </x:c>
      <x:c r="G596" t="str">
        <x:f>IF(B596&lt;&gt;"Активна","",IF(AND('Калькулятор'!$E$13="Виграш",'Калькулятор'!$E$14="Виграш",'Калькулятор'!$E$17="Виграш",'Калькулятор'!$E$19="Виграш",'Калькулятор'!$E$22="Виграш"),"Виграш",IF(AND('Калькулятор'!$E$13&lt;&gt;"Програш",'Калькулятор'!$E$14&lt;&gt;"Програш",'Калькулятор'!$E$17&lt;&gt;"Програш",'Калькулятор'!$E$19&lt;&gt;"Програш",'Калькулятор'!$E$22&lt;&gt;"Програш"),"Очікується","Програш")))</x:f>
      </x:c>
      <x:c r="H596" s="68" t="n">
        <x:f>IF(B596="Активна",F596*E596,0)</x:f>
        <x:v>0</x:v>
      </x:c>
      <x:c r="I596" s="68" t="n">
        <x:f>IF(AND(B596="Активна",G596&lt;&gt;"Програш"),F596*E596,0)</x:f>
        <x:v>0</x:v>
      </x:c>
      <x:c r="J596" s="68" t="n">
        <x:f>IF(AND(B596="Активна",G596="Виграш"),F596*E596,0)</x:f>
        <x:v>0</x:v>
      </x:c>
    </x:row>
    <x:row r="597">
      <x:c r="A597" t="n">
        <x:v>596</x:v>
      </x:c>
      <x:c r="B597" t="str">
        <x:f>IF(AND(C597='Калькулятор'!$B$6,'Калькулятор'!$D$15="Так",'Калькулятор'!$D$17="Так",'Калькулятор'!$D$19="Так",'Калькулятор'!$D$22="Так"),"Активна","")</x:f>
      </x:c>
      <x:c r="C597" t="n">
        <x:v>4</x:v>
      </x:c>
      <x:c r="D597" t="str">
        <x:v>3+5+7+10</x:v>
      </x:c>
      <x:c r="E597" s="66" t="str">
        <x:f>IF(B597="Активна",'Калькулятор'!$C$15*'Калькулятор'!$C$17*'Калькулятор'!$C$19*'Калькулятор'!$C$22,"")</x:f>
      </x:c>
      <x:c r="F597" s="68" t="n">
        <x:f>IF(B597="Активна",'Калькулятор'!$B$9,0)</x:f>
        <x:v>0</x:v>
      </x:c>
      <x:c r="G597" t="str">
        <x:f>IF(B597&lt;&gt;"Активна","",IF(AND('Калькулятор'!$E$15="Виграш",'Калькулятор'!$E$17="Виграш",'Калькулятор'!$E$19="Виграш",'Калькулятор'!$E$22="Виграш"),"Виграш",IF(AND('Калькулятор'!$E$15&lt;&gt;"Програш",'Калькулятор'!$E$17&lt;&gt;"Програш",'Калькулятор'!$E$19&lt;&gt;"Програш",'Калькулятор'!$E$22&lt;&gt;"Програш"),"Очікується","Програш")))</x:f>
      </x:c>
      <x:c r="H597" s="68" t="n">
        <x:f>IF(B597="Активна",F597*E597,0)</x:f>
        <x:v>0</x:v>
      </x:c>
      <x:c r="I597" s="68" t="n">
        <x:f>IF(AND(B597="Активна",G597&lt;&gt;"Програш"),F597*E597,0)</x:f>
        <x:v>0</x:v>
      </x:c>
      <x:c r="J597" s="68" t="n">
        <x:f>IF(AND(B597="Активна",G597="Виграш"),F597*E597,0)</x:f>
        <x:v>0</x:v>
      </x:c>
    </x:row>
    <x:row r="598">
      <x:c r="A598" t="n">
        <x:v>597</x:v>
      </x:c>
      <x:c r="B598" t="str">
        <x:f>IF(AND(C598='Калькулятор'!$B$6,'Калькулятор'!$D$13="Так",'Калькулятор'!$D$15="Так",'Калькулятор'!$D$17="Так",'Калькулятор'!$D$19="Так",'Калькулятор'!$D$22="Так"),"Активна","")</x:f>
      </x:c>
      <x:c r="C598" t="n">
        <x:v>5</x:v>
      </x:c>
      <x:c r="D598" t="str">
        <x:v>1+3+5+7+10</x:v>
      </x:c>
      <x:c r="E598" s="66" t="str">
        <x:f>IF(B598="Активна",'Калькулятор'!$C$13*'Калькулятор'!$C$15*'Калькулятор'!$C$17*'Калькулятор'!$C$19*'Калькулятор'!$C$22,"")</x:f>
      </x:c>
      <x:c r="F598" s="68" t="n">
        <x:f>IF(B598="Активна",'Калькулятор'!$B$9,0)</x:f>
        <x:v>0</x:v>
      </x:c>
      <x:c r="G598" t="str">
        <x:f>IF(B598&lt;&gt;"Активна","",IF(AND('Калькулятор'!$E$13="Виграш",'Калькулятор'!$E$15="Виграш",'Калькулятор'!$E$17="Виграш",'Калькулятор'!$E$19="Виграш",'Калькулятор'!$E$22="Виграш"),"Виграш",IF(AND('Калькулятор'!$E$13&lt;&gt;"Програш",'Калькулятор'!$E$15&lt;&gt;"Програш",'Калькулятор'!$E$17&lt;&gt;"Програш",'Калькулятор'!$E$19&lt;&gt;"Програш",'Калькулятор'!$E$22&lt;&gt;"Програш"),"Очікується","Програш")))</x:f>
      </x:c>
      <x:c r="H598" s="68" t="n">
        <x:f>IF(B598="Активна",F598*E598,0)</x:f>
        <x:v>0</x:v>
      </x:c>
      <x:c r="I598" s="68" t="n">
        <x:f>IF(AND(B598="Активна",G598&lt;&gt;"Програш"),F598*E598,0)</x:f>
        <x:v>0</x:v>
      </x:c>
      <x:c r="J598" s="68" t="n">
        <x:f>IF(AND(B598="Активна",G598="Виграш"),F598*E598,0)</x:f>
        <x:v>0</x:v>
      </x:c>
    </x:row>
    <x:row r="599">
      <x:c r="A599" t="n">
        <x:v>598</x:v>
      </x:c>
      <x:c r="B599" t="str">
        <x:f>IF(AND(C599='Калькулятор'!$B$6,'Калькулятор'!$D$14="Так",'Калькулятор'!$D$15="Так",'Калькулятор'!$D$17="Так",'Калькулятор'!$D$19="Так",'Калькулятор'!$D$22="Так"),"Активна","")</x:f>
      </x:c>
      <x:c r="C599" t="n">
        <x:v>5</x:v>
      </x:c>
      <x:c r="D599" t="str">
        <x:v>2+3+5+7+10</x:v>
      </x:c>
      <x:c r="E599" s="66" t="str">
        <x:f>IF(B599="Активна",'Калькулятор'!$C$14*'Калькулятор'!$C$15*'Калькулятор'!$C$17*'Калькулятор'!$C$19*'Калькулятор'!$C$22,"")</x:f>
      </x:c>
      <x:c r="F599" s="68" t="n">
        <x:f>IF(B599="Активна",'Калькулятор'!$B$9,0)</x:f>
        <x:v>0</x:v>
      </x:c>
      <x:c r="G599" t="str">
        <x:f>IF(B599&lt;&gt;"Активна","",IF(AND('Калькулятор'!$E$14="Виграш",'Калькулятор'!$E$15="Виграш",'Калькулятор'!$E$17="Виграш",'Калькулятор'!$E$19="Виграш",'Калькулятор'!$E$22="Виграш"),"Виграш",IF(AND('Калькулятор'!$E$14&lt;&gt;"Програш",'Калькулятор'!$E$15&lt;&gt;"Програш",'Калькулятор'!$E$17&lt;&gt;"Програш",'Калькулятор'!$E$19&lt;&gt;"Програш",'Калькулятор'!$E$22&lt;&gt;"Програш"),"Очікується","Програш")))</x:f>
      </x:c>
      <x:c r="H599" s="68" t="n">
        <x:f>IF(B599="Активна",F599*E599,0)</x:f>
        <x:v>0</x:v>
      </x:c>
      <x:c r="I599" s="68" t="n">
        <x:f>IF(AND(B599="Активна",G599&lt;&gt;"Програш"),F599*E599,0)</x:f>
        <x:v>0</x:v>
      </x:c>
      <x:c r="J599" s="68" t="n">
        <x:f>IF(AND(B599="Активна",G599="Виграш"),F599*E599,0)</x:f>
        <x:v>0</x:v>
      </x:c>
    </x:row>
    <x:row r="600">
      <x:c r="A600" t="n">
        <x:v>599</x:v>
      </x:c>
      <x:c r="B600" t="str">
        <x:f>IF(AND(C600='Калькулятор'!$B$6,'Калькулятор'!$D$13="Так",'Калькулятор'!$D$14="Так",'Калькулятор'!$D$15="Так",'Калькулятор'!$D$17="Так",'Калькулятор'!$D$19="Так",'Калькулятор'!$D$22="Так"),"Активна","")</x:f>
      </x:c>
      <x:c r="C600" t="n">
        <x:v>6</x:v>
      </x:c>
      <x:c r="D600" t="str">
        <x:v>1+2+3+5+7+10</x:v>
      </x:c>
      <x:c r="E600" s="66" t="str">
        <x:f>IF(B600="Активна",'Калькулятор'!$C$13*'Калькулятор'!$C$14*'Калькулятор'!$C$15*'Калькулятор'!$C$17*'Калькулятор'!$C$19*'Калькулятор'!$C$22,"")</x:f>
      </x:c>
      <x:c r="F600" s="68" t="n">
        <x:f>IF(B600="Активна",'Калькулятор'!$B$9,0)</x:f>
        <x:v>0</x:v>
      </x:c>
      <x:c r="G600" t="str">
        <x:f>IF(B600&lt;&gt;"Активна","",IF(AND('Калькулятор'!$E$13="Виграш",'Калькулятор'!$E$14="Виграш",'Калькулятор'!$E$15="Виграш",'Калькулятор'!$E$17="Виграш",'Калькулятор'!$E$19="Виграш",'Калькулятор'!$E$22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$19&lt;&gt;"Програш",'Калькулятор'!$E$22&lt;&gt;"Програш"),"Очікується","Програш")))</x:f>
      </x:c>
      <x:c r="H600" s="68" t="n">
        <x:f>IF(B600="Активна",F600*E600,0)</x:f>
        <x:v>0</x:v>
      </x:c>
      <x:c r="I600" s="68" t="n">
        <x:f>IF(AND(B600="Активна",G600&lt;&gt;"Програш"),F600*E600,0)</x:f>
        <x:v>0</x:v>
      </x:c>
      <x:c r="J600" s="68" t="n">
        <x:f>IF(AND(B600="Активна",G600="Виграш"),F600*E600,0)</x:f>
        <x:v>0</x:v>
      </x:c>
    </x:row>
    <x:row r="601">
      <x:c r="A601" t="n">
        <x:v>600</x:v>
      </x:c>
      <x:c r="B601" t="str">
        <x:f>IF(AND(C601='Калькулятор'!$B$6,'Калькулятор'!$D$16="Так",'Калькулятор'!$D$17="Так",'Калькулятор'!$D$19="Так",'Калькулятор'!$D$22="Так"),"Активна","")</x:f>
      </x:c>
      <x:c r="C601" t="n">
        <x:v>4</x:v>
      </x:c>
      <x:c r="D601" t="str">
        <x:v>4+5+7+10</x:v>
      </x:c>
      <x:c r="E601" s="66" t="str">
        <x:f>IF(B601="Активна",'Калькулятор'!$C$16*'Калькулятор'!$C$17*'Калькулятор'!$C$19*'Калькулятор'!$C$22,"")</x:f>
      </x:c>
      <x:c r="F601" s="68" t="n">
        <x:f>IF(B601="Активна",'Калькулятор'!$B$9,0)</x:f>
        <x:v>0</x:v>
      </x:c>
      <x:c r="G601" t="str">
        <x:f>IF(B601&lt;&gt;"Активна","",IF(AND('Калькулятор'!$E$16="Виграш",'Калькулятор'!$E$17="Виграш",'Калькулятор'!$E$19="Виграш",'Калькулятор'!$E$22="Виграш"),"Виграш",IF(AND('Калькулятор'!$E$16&lt;&gt;"Програш",'Калькулятор'!$E$17&lt;&gt;"Програш",'Калькулятор'!$E$19&lt;&gt;"Програш",'Калькулятор'!$E$22&lt;&gt;"Програш"),"Очікується","Програш")))</x:f>
      </x:c>
      <x:c r="H601" s="68" t="n">
        <x:f>IF(B601="Активна",F601*E601,0)</x:f>
        <x:v>0</x:v>
      </x:c>
      <x:c r="I601" s="68" t="n">
        <x:f>IF(AND(B601="Активна",G601&lt;&gt;"Програш"),F601*E601,0)</x:f>
        <x:v>0</x:v>
      </x:c>
      <x:c r="J601" s="68" t="n">
        <x:f>IF(AND(B601="Активна",G601="Виграш"),F601*E601,0)</x:f>
        <x:v>0</x:v>
      </x:c>
    </x:row>
    <x:row r="602">
      <x:c r="A602" t="n">
        <x:v>601</x:v>
      </x:c>
      <x:c r="B602" t="str">
        <x:f>IF(AND(C602='Калькулятор'!$B$6,'Калькулятор'!$D$13="Так",'Калькулятор'!$D$16="Так",'Калькулятор'!$D$17="Так",'Калькулятор'!$D$19="Так",'Калькулятор'!$D$22="Так"),"Активна","")</x:f>
      </x:c>
      <x:c r="C602" t="n">
        <x:v>5</x:v>
      </x:c>
      <x:c r="D602" t="str">
        <x:v>1+4+5+7+10</x:v>
      </x:c>
      <x:c r="E602" s="66" t="str">
        <x:f>IF(B602="Активна",'Калькулятор'!$C$13*'Калькулятор'!$C$16*'Калькулятор'!$C$17*'Калькулятор'!$C$19*'Калькулятор'!$C$22,"")</x:f>
      </x:c>
      <x:c r="F602" s="68" t="n">
        <x:f>IF(B602="Активна",'Калькулятор'!$B$9,0)</x:f>
        <x:v>0</x:v>
      </x:c>
      <x:c r="G602" t="str">
        <x:f>IF(B602&lt;&gt;"Активна","",IF(AND('Калькулятор'!$E$13="Виграш",'Калькулятор'!$E$16="Виграш",'Калькулятор'!$E$17="Виграш",'Калькулятор'!$E$19="Виграш",'Калькулятор'!$E$22="Виграш"),"Виграш",IF(AND('Калькулятор'!$E$13&lt;&gt;"Програш",'Калькулятор'!$E$16&lt;&gt;"Програш",'Калькулятор'!$E$17&lt;&gt;"Програш",'Калькулятор'!$E$19&lt;&gt;"Програш",'Калькулятор'!$E$22&lt;&gt;"Програш"),"Очікується","Програш")))</x:f>
      </x:c>
      <x:c r="H602" s="68" t="n">
        <x:f>IF(B602="Активна",F602*E602,0)</x:f>
        <x:v>0</x:v>
      </x:c>
      <x:c r="I602" s="68" t="n">
        <x:f>IF(AND(B602="Активна",G602&lt;&gt;"Програш"),F602*E602,0)</x:f>
        <x:v>0</x:v>
      </x:c>
      <x:c r="J602" s="68" t="n">
        <x:f>IF(AND(B602="Активна",G602="Виграш"),F602*E602,0)</x:f>
        <x:v>0</x:v>
      </x:c>
    </x:row>
    <x:row r="603">
      <x:c r="A603" t="n">
        <x:v>602</x:v>
      </x:c>
      <x:c r="B603" t="str">
        <x:f>IF(AND(C603='Калькулятор'!$B$6,'Калькулятор'!$D$14="Так",'Калькулятор'!$D$16="Так",'Калькулятор'!$D$17="Так",'Калькулятор'!$D$19="Так",'Калькулятор'!$D$22="Так"),"Активна","")</x:f>
      </x:c>
      <x:c r="C603" t="n">
        <x:v>5</x:v>
      </x:c>
      <x:c r="D603" t="str">
        <x:v>2+4+5+7+10</x:v>
      </x:c>
      <x:c r="E603" s="66" t="str">
        <x:f>IF(B603="Активна",'Калькулятор'!$C$14*'Калькулятор'!$C$16*'Калькулятор'!$C$17*'Калькулятор'!$C$19*'Калькулятор'!$C$22,"")</x:f>
      </x:c>
      <x:c r="F603" s="68" t="n">
        <x:f>IF(B603="Активна",'Калькулятор'!$B$9,0)</x:f>
        <x:v>0</x:v>
      </x:c>
      <x:c r="G603" t="str">
        <x:f>IF(B603&lt;&gt;"Активна","",IF(AND('Калькулятор'!$E$14="Виграш",'Калькулятор'!$E$16="Виграш",'Калькулятор'!$E$17="Виграш",'Калькулятор'!$E$19="Виграш",'Калькулятор'!$E$22="Виграш"),"Виграш",IF(AND('Калькулятор'!$E$14&lt;&gt;"Програш",'Калькулятор'!$E$16&lt;&gt;"Програш",'Калькулятор'!$E$17&lt;&gt;"Програш",'Калькулятор'!$E$19&lt;&gt;"Програш",'Калькулятор'!$E$22&lt;&gt;"Програш"),"Очікується","Програш")))</x:f>
      </x:c>
      <x:c r="H603" s="68" t="n">
        <x:f>IF(B603="Активна",F603*E603,0)</x:f>
        <x:v>0</x:v>
      </x:c>
      <x:c r="I603" s="68" t="n">
        <x:f>IF(AND(B603="Активна",G603&lt;&gt;"Програш"),F603*E603,0)</x:f>
        <x:v>0</x:v>
      </x:c>
      <x:c r="J603" s="68" t="n">
        <x:f>IF(AND(B603="Активна",G603="Виграш"),F603*E603,0)</x:f>
        <x:v>0</x:v>
      </x:c>
    </x:row>
    <x:row r="604">
      <x:c r="A604" t="n">
        <x:v>603</x:v>
      </x:c>
      <x:c r="B604" t="str">
        <x:f>IF(AND(C604='Калькулятор'!$B$6,'Калькулятор'!$D$13="Так",'Калькулятор'!$D$14="Так",'Калькулятор'!$D$16="Так",'Калькулятор'!$D$17="Так",'Калькулятор'!$D$19="Так",'Калькулятор'!$D$22="Так"),"Активна","")</x:f>
      </x:c>
      <x:c r="C604" t="n">
        <x:v>6</x:v>
      </x:c>
      <x:c r="D604" t="str">
        <x:v>1+2+4+5+7+10</x:v>
      </x:c>
      <x:c r="E604" s="66" t="str">
        <x:f>IF(B604="Активна",'Калькулятор'!$C$13*'Калькулятор'!$C$14*'Калькулятор'!$C$16*'Калькулятор'!$C$17*'Калькулятор'!$C$19*'Калькулятор'!$C$22,"")</x:f>
      </x:c>
      <x:c r="F604" s="68" t="n">
        <x:f>IF(B604="Активна",'Калькулятор'!$B$9,0)</x:f>
        <x:v>0</x:v>
      </x:c>
      <x:c r="G604" t="str">
        <x:f>IF(B604&lt;&gt;"Активна","",IF(AND('Калькулятор'!$E$13="Виграш",'Калькулятор'!$E$14="Виграш",'Калькулятор'!$E$16="Виграш",'Калькулятор'!$E$17="Виграш",'Калькулятор'!$E$19="Виграш",'Калькулятор'!$E$22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$19&lt;&gt;"Програш",'Калькулятор'!$E$22&lt;&gt;"Програш"),"Очікується","Програш")))</x:f>
      </x:c>
      <x:c r="H604" s="68" t="n">
        <x:f>IF(B604="Активна",F604*E604,0)</x:f>
        <x:v>0</x:v>
      </x:c>
      <x:c r="I604" s="68" t="n">
        <x:f>IF(AND(B604="Активна",G604&lt;&gt;"Програш"),F604*E604,0)</x:f>
        <x:v>0</x:v>
      </x:c>
      <x:c r="J604" s="68" t="n">
        <x:f>IF(AND(B604="Активна",G604="Виграш"),F604*E604,0)</x:f>
        <x:v>0</x:v>
      </x:c>
    </x:row>
    <x:row r="605">
      <x:c r="A605" t="n">
        <x:v>604</x:v>
      </x:c>
      <x:c r="B605" t="str">
        <x:f>IF(AND(C605='Калькулятор'!$B$6,'Калькулятор'!$D$15="Так",'Калькулятор'!$D$16="Так",'Калькулятор'!$D$17="Так",'Калькулятор'!$D$19="Так",'Калькулятор'!$D$22="Так"),"Активна","")</x:f>
      </x:c>
      <x:c r="C605" t="n">
        <x:v>5</x:v>
      </x:c>
      <x:c r="D605" t="str">
        <x:v>3+4+5+7+10</x:v>
      </x:c>
      <x:c r="E605" s="66" t="str">
        <x:f>IF(B605="Активна",'Калькулятор'!$C$15*'Калькулятор'!$C$16*'Калькулятор'!$C$17*'Калькулятор'!$C$19*'Калькулятор'!$C$22,"")</x:f>
      </x:c>
      <x:c r="F605" s="68" t="n">
        <x:f>IF(B605="Активна",'Калькулятор'!$B$9,0)</x:f>
        <x:v>0</x:v>
      </x:c>
      <x:c r="G605" t="str">
        <x:f>IF(B605&lt;&gt;"Активна","",IF(AND('Калькулятор'!$E$15="Виграш",'Калькулятор'!$E$16="Виграш",'Калькулятор'!$E$17="Виграш",'Калькулятор'!$E$19="Виграш",'Калькулятор'!$E$22="Виграш"),"Виграш",IF(AND('Калькулятор'!$E$15&lt;&gt;"Програш",'Калькулятор'!$E$16&lt;&gt;"Програш",'Калькулятор'!$E$17&lt;&gt;"Програш",'Калькулятор'!$E$19&lt;&gt;"Програш",'Калькулятор'!$E$22&lt;&gt;"Програш"),"Очікується","Програш")))</x:f>
      </x:c>
      <x:c r="H605" s="68" t="n">
        <x:f>IF(B605="Активна",F605*E605,0)</x:f>
        <x:v>0</x:v>
      </x:c>
      <x:c r="I605" s="68" t="n">
        <x:f>IF(AND(B605="Активна",G605&lt;&gt;"Програш"),F605*E605,0)</x:f>
        <x:v>0</x:v>
      </x:c>
      <x:c r="J605" s="68" t="n">
        <x:f>IF(AND(B605="Активна",G605="Виграш"),F605*E605,0)</x:f>
        <x:v>0</x:v>
      </x:c>
    </x:row>
    <x:row r="606">
      <x:c r="A606" t="n">
        <x:v>605</x:v>
      </x:c>
      <x:c r="B606" t="str">
        <x:f>IF(AND(C606='Калькулятор'!$B$6,'Калькулятор'!$D$13="Так",'Калькулятор'!$D$15="Так",'Калькулятор'!$D$16="Так",'Калькулятор'!$D$17="Так",'Калькулятор'!$D$19="Так",'Калькулятор'!$D$22="Так"),"Активна","")</x:f>
      </x:c>
      <x:c r="C606" t="n">
        <x:v>6</x:v>
      </x:c>
      <x:c r="D606" t="str">
        <x:v>1+3+4+5+7+10</x:v>
      </x:c>
      <x:c r="E606" s="66" t="str">
        <x:f>IF(B606="Активна",'Калькулятор'!$C$13*'Калькулятор'!$C$15*'Калькулятор'!$C$16*'Калькулятор'!$C$17*'Калькулятор'!$C$19*'Калькулятор'!$C$22,"")</x:f>
      </x:c>
      <x:c r="F606" s="68" t="n">
        <x:f>IF(B606="Активна",'Калькулятор'!$B$9,0)</x:f>
        <x:v>0</x:v>
      </x:c>
      <x:c r="G606" t="str">
        <x:f>IF(B606&lt;&gt;"Активна","",IF(AND('Калькулятор'!$E$13="Виграш",'Калькулятор'!$E$15="Виграш",'Калькулятор'!$E$16="Виграш",'Калькулятор'!$E$17="Виграш",'Калькулятор'!$E$19="Виграш",'Калькулятор'!$E$22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$19&lt;&gt;"Програш",'Калькулятор'!$E$22&lt;&gt;"Програш"),"Очікується","Програш")))</x:f>
      </x:c>
      <x:c r="H606" s="68" t="n">
        <x:f>IF(B606="Активна",F606*E606,0)</x:f>
        <x:v>0</x:v>
      </x:c>
      <x:c r="I606" s="68" t="n">
        <x:f>IF(AND(B606="Активна",G606&lt;&gt;"Програш"),F606*E606,0)</x:f>
        <x:v>0</x:v>
      </x:c>
      <x:c r="J606" s="68" t="n">
        <x:f>IF(AND(B606="Активна",G606="Виграш"),F606*E606,0)</x:f>
        <x:v>0</x:v>
      </x:c>
    </x:row>
    <x:row r="607">
      <x:c r="A607" t="n">
        <x:v>606</x:v>
      </x:c>
      <x:c r="B607" t="str">
        <x:f>IF(AND(C607='Калькулятор'!$B$6,'Калькулятор'!$D$14="Так",'Калькулятор'!$D$15="Так",'Калькулятор'!$D$16="Так",'Калькулятор'!$D$17="Так",'Калькулятор'!$D$19="Так",'Калькулятор'!$D$22="Так"),"Активна","")</x:f>
      </x:c>
      <x:c r="C607" t="n">
        <x:v>6</x:v>
      </x:c>
      <x:c r="D607" t="str">
        <x:v>2+3+4+5+7+10</x:v>
      </x:c>
      <x:c r="E607" s="66" t="str">
        <x:f>IF(B607="Активна",'Калькулятор'!$C$14*'Калькулятор'!$C$15*'Калькулятор'!$C$16*'Калькулятор'!$C$17*'Калькулятор'!$C$19*'Калькулятор'!$C$22,"")</x:f>
      </x:c>
      <x:c r="F607" s="68" t="n">
        <x:f>IF(B607="Активна",'Калькулятор'!$B$9,0)</x:f>
        <x:v>0</x:v>
      </x:c>
      <x:c r="G607" t="str">
        <x:f>IF(B607&lt;&gt;"Активна","",IF(AND('Калькулятор'!$E$14="Виграш",'Калькулятор'!$E$15="Виграш",'Калькулятор'!$E$16="Виграш",'Калькулятор'!$E$17="Виграш",'Калькулятор'!$E$19="Виграш",'Калькулятор'!$E$22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$19&lt;&gt;"Програш",'Калькулятор'!$E$22&lt;&gt;"Програш"),"Очікується","Програш")))</x:f>
      </x:c>
      <x:c r="H607" s="68" t="n">
        <x:f>IF(B607="Активна",F607*E607,0)</x:f>
        <x:v>0</x:v>
      </x:c>
      <x:c r="I607" s="68" t="n">
        <x:f>IF(AND(B607="Активна",G607&lt;&gt;"Програш"),F607*E607,0)</x:f>
        <x:v>0</x:v>
      </x:c>
      <x:c r="J607" s="68" t="n">
        <x:f>IF(AND(B607="Активна",G607="Виграш"),F607*E607,0)</x:f>
        <x:v>0</x:v>
      </x:c>
    </x:row>
    <x:row r="608">
      <x:c r="A608" t="n">
        <x:v>607</x:v>
      </x:c>
      <x:c r="B608" t="str">
        <x:f>IF(AND(C608='Калькулятор'!$B$6,'Калькулятор'!$D$13="Так",'Калькулятор'!$D$14="Так",'Калькулятор'!$D$15="Так",'Калькулятор'!$D$16="Так",'Калькулятор'!$D$17="Так",'Калькулятор'!$D$19="Так",'Калькулятор'!$D$22="Так"),"Активна","")</x:f>
      </x:c>
      <x:c r="C608" t="n">
        <x:v>7</x:v>
      </x:c>
      <x:c r="D608" t="str">
        <x:v>1+2+3+4+5+7+10</x:v>
      </x:c>
      <x:c r="E608" s="66" t="str">
        <x:f>IF(B608="Активна",'Калькулятор'!$C$13*'Калькулятор'!$C$14*'Калькулятор'!$C$15*'Калькулятор'!$C$16*'Калькулятор'!$C$17*'Калькулятор'!$C$19*'Калькулятор'!$C$22,"")</x:f>
      </x:c>
      <x:c r="F608" s="68" t="n">
        <x:f>IF(B608="Активна",'Калькулятор'!$B$9,0)</x:f>
        <x:v>0</x:v>
      </x:c>
      <x:c r="G608" t="str">
        <x:f>IF(B608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$19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$19&lt;&gt;"Програш",'Калькулятор'!$E$22&lt;&gt;"Програш"),"Очікується","Програш")))</x:f>
      </x:c>
      <x:c r="H608" s="68" t="n">
        <x:f>IF(B608="Активна",F608*E608,0)</x:f>
        <x:v>0</x:v>
      </x:c>
      <x:c r="I608" s="68" t="n">
        <x:f>IF(AND(B608="Активна",G608&lt;&gt;"Програш"),F608*E608,0)</x:f>
        <x:v>0</x:v>
      </x:c>
      <x:c r="J608" s="68" t="n">
        <x:f>IF(AND(B608="Активна",G608="Виграш"),F608*E608,0)</x:f>
        <x:v>0</x:v>
      </x:c>
    </x:row>
    <x:row r="609">
      <x:c r="A609" t="n">
        <x:v>608</x:v>
      </x:c>
      <x:c r="B609" t="str">
        <x:f>IF(AND(C609='Калькулятор'!$B$6,'Калькулятор'!$D$18="Так",'Калькулятор'!$D$19="Так",'Калькулятор'!$D$22="Так"),"Активна","")</x:f>
      </x:c>
      <x:c r="C609" t="n">
        <x:v>3</x:v>
      </x:c>
      <x:c r="D609" t="str">
        <x:v>6+7+10</x:v>
      </x:c>
      <x:c r="E609" s="66" t="str">
        <x:f>IF(B609="Активна",'Калькулятор'!$C$18*'Калькулятор'!$C$19*'Калькулятор'!$C$22,"")</x:f>
      </x:c>
      <x:c r="F609" s="68" t="n">
        <x:f>IF(B609="Активна",'Калькулятор'!$B$9,0)</x:f>
        <x:v>0</x:v>
      </x:c>
      <x:c r="G609" t="str">
        <x:f>IF(B609&lt;&gt;"Активна","",IF(AND('Калькулятор'!$E$18="Виграш",'Калькулятор'!$E$19="Виграш",'Калькулятор'!$E$22="Виграш"),"Виграш",IF(AND('Калькулятор'!$E$18&lt;&gt;"Програш",'Калькулятор'!$E$19&lt;&gt;"Програш",'Калькулятор'!$E$22&lt;&gt;"Програш"),"Очікується","Програш")))</x:f>
      </x:c>
      <x:c r="H609" s="68" t="n">
        <x:f>IF(B609="Активна",F609*E609,0)</x:f>
        <x:v>0</x:v>
      </x:c>
      <x:c r="I609" s="68" t="n">
        <x:f>IF(AND(B609="Активна",G609&lt;&gt;"Програш"),F609*E609,0)</x:f>
        <x:v>0</x:v>
      </x:c>
      <x:c r="J609" s="68" t="n">
        <x:f>IF(AND(B609="Активна",G609="Виграш"),F609*E609,0)</x:f>
        <x:v>0</x:v>
      </x:c>
    </x:row>
    <x:row r="610">
      <x:c r="A610" t="n">
        <x:v>609</x:v>
      </x:c>
      <x:c r="B610" t="str">
        <x:f>IF(AND(C610='Калькулятор'!$B$6,'Калькулятор'!$D$13="Так",'Калькулятор'!$D$18="Так",'Калькулятор'!$D$19="Так",'Калькулятор'!$D$22="Так"),"Активна","")</x:f>
      </x:c>
      <x:c r="C610" t="n">
        <x:v>4</x:v>
      </x:c>
      <x:c r="D610" t="str">
        <x:v>1+6+7+10</x:v>
      </x:c>
      <x:c r="E610" s="66" t="str">
        <x:f>IF(B610="Активна",'Калькулятор'!$C$13*'Калькулятор'!$C$18*'Калькулятор'!$C$19*'Калькулятор'!$C$22,"")</x:f>
      </x:c>
      <x:c r="F610" s="68" t="n">
        <x:f>IF(B610="Активна",'Калькулятор'!$B$9,0)</x:f>
        <x:v>0</x:v>
      </x:c>
      <x:c r="G610" t="str">
        <x:f>IF(B610&lt;&gt;"Активна","",IF(AND('Калькулятор'!$E$13="Виграш",'Калькулятор'!$E$18="Виграш",'Калькулятор'!$E$19="Виграш",'Калькулятор'!$E$22="Виграш"),"Виграш",IF(AND('Калькулятор'!$E$13&lt;&gt;"Програш",'Калькулятор'!$E$18&lt;&gt;"Програш",'Калькулятор'!$E$19&lt;&gt;"Програш",'Калькулятор'!$E$22&lt;&gt;"Програш"),"Очікується","Програш")))</x:f>
      </x:c>
      <x:c r="H610" s="68" t="n">
        <x:f>IF(B610="Активна",F610*E610,0)</x:f>
        <x:v>0</x:v>
      </x:c>
      <x:c r="I610" s="68" t="n">
        <x:f>IF(AND(B610="Активна",G610&lt;&gt;"Програш"),F610*E610,0)</x:f>
        <x:v>0</x:v>
      </x:c>
      <x:c r="J610" s="68" t="n">
        <x:f>IF(AND(B610="Активна",G610="Виграш"),F610*E610,0)</x:f>
        <x:v>0</x:v>
      </x:c>
    </x:row>
    <x:row r="611">
      <x:c r="A611" t="n">
        <x:v>610</x:v>
      </x:c>
      <x:c r="B611" t="str">
        <x:f>IF(AND(C611='Калькулятор'!$B$6,'Калькулятор'!$D$14="Так",'Калькулятор'!$D$18="Так",'Калькулятор'!$D$19="Так",'Калькулятор'!$D$22="Так"),"Активна","")</x:f>
      </x:c>
      <x:c r="C611" t="n">
        <x:v>4</x:v>
      </x:c>
      <x:c r="D611" t="str">
        <x:v>2+6+7+10</x:v>
      </x:c>
      <x:c r="E611" s="66" t="str">
        <x:f>IF(B611="Активна",'Калькулятор'!$C$14*'Калькулятор'!$C$18*'Калькулятор'!$C$19*'Калькулятор'!$C$22,"")</x:f>
      </x:c>
      <x:c r="F611" s="68" t="n">
        <x:f>IF(B611="Активна",'Калькулятор'!$B$9,0)</x:f>
        <x:v>0</x:v>
      </x:c>
      <x:c r="G611" t="str">
        <x:f>IF(B611&lt;&gt;"Активна","",IF(AND('Калькулятор'!$E$14="Виграш",'Калькулятор'!$E$18="Виграш",'Калькулятор'!$E$19="Виграш",'Калькулятор'!$E$22="Виграш"),"Виграш",IF(AND('Калькулятор'!$E$14&lt;&gt;"Програш",'Калькулятор'!$E$18&lt;&gt;"Програш",'Калькулятор'!$E$19&lt;&gt;"Програш",'Калькулятор'!$E$22&lt;&gt;"Програш"),"Очікується","Програш")))</x:f>
      </x:c>
      <x:c r="H611" s="68" t="n">
        <x:f>IF(B611="Активна",F611*E611,0)</x:f>
        <x:v>0</x:v>
      </x:c>
      <x:c r="I611" s="68" t="n">
        <x:f>IF(AND(B611="Активна",G611&lt;&gt;"Програш"),F611*E611,0)</x:f>
        <x:v>0</x:v>
      </x:c>
      <x:c r="J611" s="68" t="n">
        <x:f>IF(AND(B611="Активна",G611="Виграш"),F611*E611,0)</x:f>
        <x:v>0</x:v>
      </x:c>
    </x:row>
    <x:row r="612">
      <x:c r="A612" t="n">
        <x:v>611</x:v>
      </x:c>
      <x:c r="B612" t="str">
        <x:f>IF(AND(C612='Калькулятор'!$B$6,'Калькулятор'!$D$13="Так",'Калькулятор'!$D$14="Так",'Калькулятор'!$D$18="Так",'Калькулятор'!$D$19="Так",'Калькулятор'!$D$22="Так"),"Активна","")</x:f>
      </x:c>
      <x:c r="C612" t="n">
        <x:v>5</x:v>
      </x:c>
      <x:c r="D612" t="str">
        <x:v>1+2+6+7+10</x:v>
      </x:c>
      <x:c r="E612" s="66" t="str">
        <x:f>IF(B612="Активна",'Калькулятор'!$C$13*'Калькулятор'!$C$14*'Калькулятор'!$C$18*'Калькулятор'!$C$19*'Калькулятор'!$C$22,"")</x:f>
      </x:c>
      <x:c r="F612" s="68" t="n">
        <x:f>IF(B612="Активна",'Калькулятор'!$B$9,0)</x:f>
        <x:v>0</x:v>
      </x:c>
      <x:c r="G612" t="str">
        <x:f>IF(B612&lt;&gt;"Активна","",IF(AND('Калькулятор'!$E$13="Виграш",'Калькулятор'!$E$14="Виграш",'Калькулятор'!$E$18="Виграш",'Калькулятор'!$E$19="Виграш",'Калькулятор'!$E$22="Виграш"),"Виграш",IF(AND('Калькулятор'!$E$13&lt;&gt;"Програш",'Калькулятор'!$E$14&lt;&gt;"Програш",'Калькулятор'!$E$18&lt;&gt;"Програш",'Калькулятор'!$E$19&lt;&gt;"Програш",'Калькулятор'!$E$22&lt;&gt;"Програш"),"Очікується","Програш")))</x:f>
      </x:c>
      <x:c r="H612" s="68" t="n">
        <x:f>IF(B612="Активна",F612*E612,0)</x:f>
        <x:v>0</x:v>
      </x:c>
      <x:c r="I612" s="68" t="n">
        <x:f>IF(AND(B612="Активна",G612&lt;&gt;"Програш"),F612*E612,0)</x:f>
        <x:v>0</x:v>
      </x:c>
      <x:c r="J612" s="68" t="n">
        <x:f>IF(AND(B612="Активна",G612="Виграш"),F612*E612,0)</x:f>
        <x:v>0</x:v>
      </x:c>
    </x:row>
    <x:row r="613">
      <x:c r="A613" t="n">
        <x:v>612</x:v>
      </x:c>
      <x:c r="B613" t="str">
        <x:f>IF(AND(C613='Калькулятор'!$B$6,'Калькулятор'!$D$15="Так",'Калькулятор'!$D$18="Так",'Калькулятор'!$D$19="Так",'Калькулятор'!$D$22="Так"),"Активна","")</x:f>
      </x:c>
      <x:c r="C613" t="n">
        <x:v>4</x:v>
      </x:c>
      <x:c r="D613" t="str">
        <x:v>3+6+7+10</x:v>
      </x:c>
      <x:c r="E613" s="66" t="str">
        <x:f>IF(B613="Активна",'Калькулятор'!$C$15*'Калькулятор'!$C$18*'Калькулятор'!$C$19*'Калькулятор'!$C$22,"")</x:f>
      </x:c>
      <x:c r="F613" s="68" t="n">
        <x:f>IF(B613="Активна",'Калькулятор'!$B$9,0)</x:f>
        <x:v>0</x:v>
      </x:c>
      <x:c r="G613" t="str">
        <x:f>IF(B613&lt;&gt;"Активна","",IF(AND('Калькулятор'!$E$15="Виграш",'Калькулятор'!$E$18="Виграш",'Калькулятор'!$E$19="Виграш",'Калькулятор'!$E$22="Виграш"),"Виграш",IF(AND('Калькулятор'!$E$15&lt;&gt;"Програш",'Калькулятор'!$E$18&lt;&gt;"Програш",'Калькулятор'!$E$19&lt;&gt;"Програш",'Калькулятор'!$E$22&lt;&gt;"Програш"),"Очікується","Програш")))</x:f>
      </x:c>
      <x:c r="H613" s="68" t="n">
        <x:f>IF(B613="Активна",F613*E613,0)</x:f>
        <x:v>0</x:v>
      </x:c>
      <x:c r="I613" s="68" t="n">
        <x:f>IF(AND(B613="Активна",G613&lt;&gt;"Програш"),F613*E613,0)</x:f>
        <x:v>0</x:v>
      </x:c>
      <x:c r="J613" s="68" t="n">
        <x:f>IF(AND(B613="Активна",G613="Виграш"),F613*E613,0)</x:f>
        <x:v>0</x:v>
      </x:c>
    </x:row>
    <x:row r="614">
      <x:c r="A614" t="n">
        <x:v>613</x:v>
      </x:c>
      <x:c r="B614" t="str">
        <x:f>IF(AND(C614='Калькулятор'!$B$6,'Калькулятор'!$D$13="Так",'Калькулятор'!$D$15="Так",'Калькулятор'!$D$18="Так",'Калькулятор'!$D$19="Так",'Калькулятор'!$D$22="Так"),"Активна","")</x:f>
      </x:c>
      <x:c r="C614" t="n">
        <x:v>5</x:v>
      </x:c>
      <x:c r="D614" t="str">
        <x:v>1+3+6+7+10</x:v>
      </x:c>
      <x:c r="E614" s="66" t="str">
        <x:f>IF(B614="Активна",'Калькулятор'!$C$13*'Калькулятор'!$C$15*'Калькулятор'!$C$18*'Калькулятор'!$C$19*'Калькулятор'!$C$22,"")</x:f>
      </x:c>
      <x:c r="F614" s="68" t="n">
        <x:f>IF(B614="Активна",'Калькулятор'!$B$9,0)</x:f>
        <x:v>0</x:v>
      </x:c>
      <x:c r="G614" t="str">
        <x:f>IF(B614&lt;&gt;"Активна","",IF(AND('Калькулятор'!$E$13="Виграш",'Калькулятор'!$E$15="Виграш",'Калькулятор'!$E$18="Виграш",'Калькулятор'!$E$19="Виграш",'Калькулятор'!$E$22="Виграш"),"Виграш",IF(AND('Калькулятор'!$E$13&lt;&gt;"Програш",'Калькулятор'!$E$15&lt;&gt;"Програш",'Калькулятор'!$E$18&lt;&gt;"Програш",'Калькулятор'!$E$19&lt;&gt;"Програш",'Калькулятор'!$E$22&lt;&gt;"Програш"),"Очікується","Програш")))</x:f>
      </x:c>
      <x:c r="H614" s="68" t="n">
        <x:f>IF(B614="Активна",F614*E614,0)</x:f>
        <x:v>0</x:v>
      </x:c>
      <x:c r="I614" s="68" t="n">
        <x:f>IF(AND(B614="Активна",G614&lt;&gt;"Програш"),F614*E614,0)</x:f>
        <x:v>0</x:v>
      </x:c>
      <x:c r="J614" s="68" t="n">
        <x:f>IF(AND(B614="Активна",G614="Виграш"),F614*E614,0)</x:f>
        <x:v>0</x:v>
      </x:c>
    </x:row>
    <x:row r="615">
      <x:c r="A615" t="n">
        <x:v>614</x:v>
      </x:c>
      <x:c r="B615" t="str">
        <x:f>IF(AND(C615='Калькулятор'!$B$6,'Калькулятор'!$D$14="Так",'Калькулятор'!$D$15="Так",'Калькулятор'!$D$18="Так",'Калькулятор'!$D$19="Так",'Калькулятор'!$D$22="Так"),"Активна","")</x:f>
      </x:c>
      <x:c r="C615" t="n">
        <x:v>5</x:v>
      </x:c>
      <x:c r="D615" t="str">
        <x:v>2+3+6+7+10</x:v>
      </x:c>
      <x:c r="E615" s="66" t="str">
        <x:f>IF(B615="Активна",'Калькулятор'!$C$14*'Калькулятор'!$C$15*'Калькулятор'!$C$18*'Калькулятор'!$C$19*'Калькулятор'!$C$22,"")</x:f>
      </x:c>
      <x:c r="F615" s="68" t="n">
        <x:f>IF(B615="Активна",'Калькулятор'!$B$9,0)</x:f>
        <x:v>0</x:v>
      </x:c>
      <x:c r="G615" t="str">
        <x:f>IF(B615&lt;&gt;"Активна","",IF(AND('Калькулятор'!$E$14="Виграш",'Калькулятор'!$E$15="Виграш",'Калькулятор'!$E$18="Виграш",'Калькулятор'!$E$19="Виграш",'Калькулятор'!$E$22="Виграш"),"Виграш",IF(AND('Калькулятор'!$E$14&lt;&gt;"Програш",'Калькулятор'!$E$15&lt;&gt;"Програш",'Калькулятор'!$E$18&lt;&gt;"Програш",'Калькулятор'!$E$19&lt;&gt;"Програш",'Калькулятор'!$E$22&lt;&gt;"Програш"),"Очікується","Програш")))</x:f>
      </x:c>
      <x:c r="H615" s="68" t="n">
        <x:f>IF(B615="Активна",F615*E615,0)</x:f>
        <x:v>0</x:v>
      </x:c>
      <x:c r="I615" s="68" t="n">
        <x:f>IF(AND(B615="Активна",G615&lt;&gt;"Програш"),F615*E615,0)</x:f>
        <x:v>0</x:v>
      </x:c>
      <x:c r="J615" s="68" t="n">
        <x:f>IF(AND(B615="Активна",G615="Виграш"),F615*E615,0)</x:f>
        <x:v>0</x:v>
      </x:c>
    </x:row>
    <x:row r="616">
      <x:c r="A616" t="n">
        <x:v>615</x:v>
      </x:c>
      <x:c r="B616" t="str">
        <x:f>IF(AND(C616='Калькулятор'!$B$6,'Калькулятор'!$D$13="Так",'Калькулятор'!$D$14="Так",'Калькулятор'!$D$15="Так",'Калькулятор'!$D$18="Так",'Калькулятор'!$D$19="Так",'Калькулятор'!$D$22="Так"),"Активна","")</x:f>
      </x:c>
      <x:c r="C616" t="n">
        <x:v>6</x:v>
      </x:c>
      <x:c r="D616" t="str">
        <x:v>1+2+3+6+7+10</x:v>
      </x:c>
      <x:c r="E616" s="66" t="str">
        <x:f>IF(B616="Активна",'Калькулятор'!$C$13*'Калькулятор'!$C$14*'Калькулятор'!$C$15*'Калькулятор'!$C$18*'Калькулятор'!$C$19*'Калькулятор'!$C$22,"")</x:f>
      </x:c>
      <x:c r="F616" s="68" t="n">
        <x:f>IF(B616="Активна",'Калькулятор'!$B$9,0)</x:f>
        <x:v>0</x:v>
      </x:c>
      <x:c r="G616" t="str">
        <x:f>IF(B616&lt;&gt;"Активна","",IF(AND('Калькулятор'!$E$13="Виграш",'Калькулятор'!$E$14="Виграш",'Калькулятор'!$E$15="Виграш",'Калькулятор'!$E$18="Виграш",'Калькулятор'!$E$19="Виграш",'Калькулятор'!$E$22="Виграш"),"Виграш",IF(AND('Калькулятор'!$E$13&lt;&gt;"Програш",'Калькулятор'!$E$14&lt;&gt;"Програш",'Калькулятор'!$E$15&lt;&gt;"Програш",'Калькулятор'!$E$18&lt;&gt;"Програш",'Калькулятор'!$E$19&lt;&gt;"Програш",'Калькулятор'!$E$22&lt;&gt;"Програш"),"Очікується","Програш")))</x:f>
      </x:c>
      <x:c r="H616" s="68" t="n">
        <x:f>IF(B616="Активна",F616*E616,0)</x:f>
        <x:v>0</x:v>
      </x:c>
      <x:c r="I616" s="68" t="n">
        <x:f>IF(AND(B616="Активна",G616&lt;&gt;"Програш"),F616*E616,0)</x:f>
        <x:v>0</x:v>
      </x:c>
      <x:c r="J616" s="68" t="n">
        <x:f>IF(AND(B616="Активна",G616="Виграш"),F616*E616,0)</x:f>
        <x:v>0</x:v>
      </x:c>
    </x:row>
    <x:row r="617">
      <x:c r="A617" t="n">
        <x:v>616</x:v>
      </x:c>
      <x:c r="B617" t="str">
        <x:f>IF(AND(C617='Калькулятор'!$B$6,'Калькулятор'!$D$16="Так",'Калькулятор'!$D$18="Так",'Калькулятор'!$D$19="Так",'Калькулятор'!$D$22="Так"),"Активна","")</x:f>
      </x:c>
      <x:c r="C617" t="n">
        <x:v>4</x:v>
      </x:c>
      <x:c r="D617" t="str">
        <x:v>4+6+7+10</x:v>
      </x:c>
      <x:c r="E617" s="66" t="str">
        <x:f>IF(B617="Активна",'Калькулятор'!$C$16*'Калькулятор'!$C$18*'Калькулятор'!$C$19*'Калькулятор'!$C$22,"")</x:f>
      </x:c>
      <x:c r="F617" s="68" t="n">
        <x:f>IF(B617="Активна",'Калькулятор'!$B$9,0)</x:f>
        <x:v>0</x:v>
      </x:c>
      <x:c r="G617" t="str">
        <x:f>IF(B617&lt;&gt;"Активна","",IF(AND('Калькулятор'!$E$16="Виграш",'Калькулятор'!$E$18="Виграш",'Калькулятор'!$E$19="Виграш",'Калькулятор'!$E$22="Виграш"),"Виграш",IF(AND('Калькулятор'!$E$16&lt;&gt;"Програш",'Калькулятор'!$E$18&lt;&gt;"Програш",'Калькулятор'!$E$19&lt;&gt;"Програш",'Калькулятор'!$E$22&lt;&gt;"Програш"),"Очікується","Програш")))</x:f>
      </x:c>
      <x:c r="H617" s="68" t="n">
        <x:f>IF(B617="Активна",F617*E617,0)</x:f>
        <x:v>0</x:v>
      </x:c>
      <x:c r="I617" s="68" t="n">
        <x:f>IF(AND(B617="Активна",G617&lt;&gt;"Програш"),F617*E617,0)</x:f>
        <x:v>0</x:v>
      </x:c>
      <x:c r="J617" s="68" t="n">
        <x:f>IF(AND(B617="Активна",G617="Виграш"),F617*E617,0)</x:f>
        <x:v>0</x:v>
      </x:c>
    </x:row>
    <x:row r="618">
      <x:c r="A618" t="n">
        <x:v>617</x:v>
      </x:c>
      <x:c r="B618" t="str">
        <x:f>IF(AND(C618='Калькулятор'!$B$6,'Калькулятор'!$D$13="Так",'Калькулятор'!$D$16="Так",'Калькулятор'!$D$18="Так",'Калькулятор'!$D$19="Так",'Калькулятор'!$D$22="Так"),"Активна","")</x:f>
      </x:c>
      <x:c r="C618" t="n">
        <x:v>5</x:v>
      </x:c>
      <x:c r="D618" t="str">
        <x:v>1+4+6+7+10</x:v>
      </x:c>
      <x:c r="E618" s="66" t="str">
        <x:f>IF(B618="Активна",'Калькулятор'!$C$13*'Калькулятор'!$C$16*'Калькулятор'!$C$18*'Калькулятор'!$C$19*'Калькулятор'!$C$22,"")</x:f>
      </x:c>
      <x:c r="F618" s="68" t="n">
        <x:f>IF(B618="Активна",'Калькулятор'!$B$9,0)</x:f>
        <x:v>0</x:v>
      </x:c>
      <x:c r="G618" t="str">
        <x:f>IF(B618&lt;&gt;"Активна","",IF(AND('Калькулятор'!$E$13="Виграш",'Калькулятор'!$E$16="Виграш",'Калькулятор'!$E$18="Виграш",'Калькулятор'!$E$19="Виграш",'Калькулятор'!$E$22="Виграш"),"Виграш",IF(AND('Калькулятор'!$E$13&lt;&gt;"Програш",'Калькулятор'!$E$16&lt;&gt;"Програш",'Калькулятор'!$E$18&lt;&gt;"Програш",'Калькулятор'!$E$19&lt;&gt;"Програш",'Калькулятор'!$E$22&lt;&gt;"Програш"),"Очікується","Програш")))</x:f>
      </x:c>
      <x:c r="H618" s="68" t="n">
        <x:f>IF(B618="Активна",F618*E618,0)</x:f>
        <x:v>0</x:v>
      </x:c>
      <x:c r="I618" s="68" t="n">
        <x:f>IF(AND(B618="Активна",G618&lt;&gt;"Програш"),F618*E618,0)</x:f>
        <x:v>0</x:v>
      </x:c>
      <x:c r="J618" s="68" t="n">
        <x:f>IF(AND(B618="Активна",G618="Виграш"),F618*E618,0)</x:f>
        <x:v>0</x:v>
      </x:c>
    </x:row>
    <x:row r="619">
      <x:c r="A619" t="n">
        <x:v>618</x:v>
      </x:c>
      <x:c r="B619" t="str">
        <x:f>IF(AND(C619='Калькулятор'!$B$6,'Калькулятор'!$D$14="Так",'Калькулятор'!$D$16="Так",'Калькулятор'!$D$18="Так",'Калькулятор'!$D$19="Так",'Калькулятор'!$D$22="Так"),"Активна","")</x:f>
      </x:c>
      <x:c r="C619" t="n">
        <x:v>5</x:v>
      </x:c>
      <x:c r="D619" t="str">
        <x:v>2+4+6+7+10</x:v>
      </x:c>
      <x:c r="E619" s="66" t="str">
        <x:f>IF(B619="Активна",'Калькулятор'!$C$14*'Калькулятор'!$C$16*'Калькулятор'!$C$18*'Калькулятор'!$C$19*'Калькулятор'!$C$22,"")</x:f>
      </x:c>
      <x:c r="F619" s="68" t="n">
        <x:f>IF(B619="Активна",'Калькулятор'!$B$9,0)</x:f>
        <x:v>0</x:v>
      </x:c>
      <x:c r="G619" t="str">
        <x:f>IF(B619&lt;&gt;"Активна","",IF(AND('Калькулятор'!$E$14="Виграш",'Калькулятор'!$E$16="Виграш",'Калькулятор'!$E$18="Виграш",'Калькулятор'!$E$19="Виграш",'Калькулятор'!$E$22="Виграш"),"Виграш",IF(AND('Калькулятор'!$E$14&lt;&gt;"Програш",'Калькулятор'!$E$16&lt;&gt;"Програш",'Калькулятор'!$E$18&lt;&gt;"Програш",'Калькулятор'!$E$19&lt;&gt;"Програш",'Калькулятор'!$E$22&lt;&gt;"Програш"),"Очікується","Програш")))</x:f>
      </x:c>
      <x:c r="H619" s="68" t="n">
        <x:f>IF(B619="Активна",F619*E619,0)</x:f>
        <x:v>0</x:v>
      </x:c>
      <x:c r="I619" s="68" t="n">
        <x:f>IF(AND(B619="Активна",G619&lt;&gt;"Програш"),F619*E619,0)</x:f>
        <x:v>0</x:v>
      </x:c>
      <x:c r="J619" s="68" t="n">
        <x:f>IF(AND(B619="Активна",G619="Виграш"),F619*E619,0)</x:f>
        <x:v>0</x:v>
      </x:c>
    </x:row>
    <x:row r="620">
      <x:c r="A620" t="n">
        <x:v>619</x:v>
      </x:c>
      <x:c r="B620" t="str">
        <x:f>IF(AND(C620='Калькулятор'!$B$6,'Калькулятор'!$D$13="Так",'Калькулятор'!$D$14="Так",'Калькулятор'!$D$16="Так",'Калькулятор'!$D$18="Так",'Калькулятор'!$D$19="Так",'Калькулятор'!$D$22="Так"),"Активна","")</x:f>
      </x:c>
      <x:c r="C620" t="n">
        <x:v>6</x:v>
      </x:c>
      <x:c r="D620" t="str">
        <x:v>1+2+4+6+7+10</x:v>
      </x:c>
      <x:c r="E620" s="66" t="str">
        <x:f>IF(B620="Активна",'Калькулятор'!$C$13*'Калькулятор'!$C$14*'Калькулятор'!$C$16*'Калькулятор'!$C$18*'Калькулятор'!$C$19*'Калькулятор'!$C$22,"")</x:f>
      </x:c>
      <x:c r="F620" s="68" t="n">
        <x:f>IF(B620="Активна",'Калькулятор'!$B$9,0)</x:f>
        <x:v>0</x:v>
      </x:c>
      <x:c r="G620" t="str">
        <x:f>IF(B620&lt;&gt;"Активна","",IF(AND('Калькулятор'!$E$13="Виграш",'Калькулятор'!$E$14="Виграш",'Калькулятор'!$E$16="Виграш",'Калькулятор'!$E$18="Виграш",'Калькулятор'!$E$19="Виграш",'Калькулятор'!$E$22="Виграш"),"Виграш",IF(AND('Калькулятор'!$E$13&lt;&gt;"Програш",'Калькулятор'!$E$14&lt;&gt;"Програш",'Калькулятор'!$E$16&lt;&gt;"Програш",'Калькулятор'!$E$18&lt;&gt;"Програш",'Калькулятор'!$E$19&lt;&gt;"Програш",'Калькулятор'!$E$22&lt;&gt;"Програш"),"Очікується","Програш")))</x:f>
      </x:c>
      <x:c r="H620" s="68" t="n">
        <x:f>IF(B620="Активна",F620*E620,0)</x:f>
        <x:v>0</x:v>
      </x:c>
      <x:c r="I620" s="68" t="n">
        <x:f>IF(AND(B620="Активна",G620&lt;&gt;"Програш"),F620*E620,0)</x:f>
        <x:v>0</x:v>
      </x:c>
      <x:c r="J620" s="68" t="n">
        <x:f>IF(AND(B620="Активна",G620="Виграш"),F620*E620,0)</x:f>
        <x:v>0</x:v>
      </x:c>
    </x:row>
    <x:row r="621">
      <x:c r="A621" t="n">
        <x:v>620</x:v>
      </x:c>
      <x:c r="B621" t="str">
        <x:f>IF(AND(C621='Калькулятор'!$B$6,'Калькулятор'!$D$15="Так",'Калькулятор'!$D$16="Так",'Калькулятор'!$D$18="Так",'Калькулятор'!$D$19="Так",'Калькулятор'!$D$22="Так"),"Активна","")</x:f>
      </x:c>
      <x:c r="C621" t="n">
        <x:v>5</x:v>
      </x:c>
      <x:c r="D621" t="str">
        <x:v>3+4+6+7+10</x:v>
      </x:c>
      <x:c r="E621" s="66" t="str">
        <x:f>IF(B621="Активна",'Калькулятор'!$C$15*'Калькулятор'!$C$16*'Калькулятор'!$C$18*'Калькулятор'!$C$19*'Калькулятор'!$C$22,"")</x:f>
      </x:c>
      <x:c r="F621" s="68" t="n">
        <x:f>IF(B621="Активна",'Калькулятор'!$B$9,0)</x:f>
        <x:v>0</x:v>
      </x:c>
      <x:c r="G621" t="str">
        <x:f>IF(B621&lt;&gt;"Активна","",IF(AND('Калькулятор'!$E$15="Виграш",'Калькулятор'!$E$16="Виграш",'Калькулятор'!$E$18="Виграш",'Калькулятор'!$E$19="Виграш",'Калькулятор'!$E$22="Виграш"),"Виграш",IF(AND('Калькулятор'!$E$15&lt;&gt;"Програш",'Калькулятор'!$E$16&lt;&gt;"Програш",'Калькулятор'!$E$18&lt;&gt;"Програш",'Калькулятор'!$E$19&lt;&gt;"Програш",'Калькулятор'!$E$22&lt;&gt;"Програш"),"Очікується","Програш")))</x:f>
      </x:c>
      <x:c r="H621" s="68" t="n">
        <x:f>IF(B621="Активна",F621*E621,0)</x:f>
        <x:v>0</x:v>
      </x:c>
      <x:c r="I621" s="68" t="n">
        <x:f>IF(AND(B621="Активна",G621&lt;&gt;"Програш"),F621*E621,0)</x:f>
        <x:v>0</x:v>
      </x:c>
      <x:c r="J621" s="68" t="n">
        <x:f>IF(AND(B621="Активна",G621="Виграш"),F621*E621,0)</x:f>
        <x:v>0</x:v>
      </x:c>
    </x:row>
    <x:row r="622">
      <x:c r="A622" t="n">
        <x:v>621</x:v>
      </x:c>
      <x:c r="B622" t="str">
        <x:f>IF(AND(C622='Калькулятор'!$B$6,'Калькулятор'!$D$13="Так",'Калькулятор'!$D$15="Так",'Калькулятор'!$D$16="Так",'Калькулятор'!$D$18="Так",'Калькулятор'!$D$19="Так",'Калькулятор'!$D$22="Так"),"Активна","")</x:f>
      </x:c>
      <x:c r="C622" t="n">
        <x:v>6</x:v>
      </x:c>
      <x:c r="D622" t="str">
        <x:v>1+3+4+6+7+10</x:v>
      </x:c>
      <x:c r="E622" s="66" t="str">
        <x:f>IF(B622="Активна",'Калькулятор'!$C$13*'Калькулятор'!$C$15*'Калькулятор'!$C$16*'Калькулятор'!$C$18*'Калькулятор'!$C$19*'Калькулятор'!$C$22,"")</x:f>
      </x:c>
      <x:c r="F622" s="68" t="n">
        <x:f>IF(B622="Активна",'Калькулятор'!$B$9,0)</x:f>
        <x:v>0</x:v>
      </x:c>
      <x:c r="G622" t="str">
        <x:f>IF(B622&lt;&gt;"Активна","",IF(AND('Калькулятор'!$E$13="Виграш",'Калькулятор'!$E$15="Виграш",'Калькулятор'!$E$16="Виграш",'Калькулятор'!$E$18="Виграш",'Калькулятор'!$E$19="Виграш",'Калькулятор'!$E$22="Виграш"),"Виграш",IF(AND('Калькулятор'!$E$13&lt;&gt;"Програш",'Калькулятор'!$E$15&lt;&gt;"Програш",'Калькулятор'!$E$16&lt;&gt;"Програш",'Калькулятор'!$E$18&lt;&gt;"Програш",'Калькулятор'!$E$19&lt;&gt;"Програш",'Калькулятор'!$E$22&lt;&gt;"Програш"),"Очікується","Програш")))</x:f>
      </x:c>
      <x:c r="H622" s="68" t="n">
        <x:f>IF(B622="Активна",F622*E622,0)</x:f>
        <x:v>0</x:v>
      </x:c>
      <x:c r="I622" s="68" t="n">
        <x:f>IF(AND(B622="Активна",G622&lt;&gt;"Програш"),F622*E622,0)</x:f>
        <x:v>0</x:v>
      </x:c>
      <x:c r="J622" s="68" t="n">
        <x:f>IF(AND(B622="Активна",G622="Виграш"),F622*E622,0)</x:f>
        <x:v>0</x:v>
      </x:c>
    </x:row>
    <x:row r="623">
      <x:c r="A623" t="n">
        <x:v>622</x:v>
      </x:c>
      <x:c r="B623" t="str">
        <x:f>IF(AND(C623='Калькулятор'!$B$6,'Калькулятор'!$D$14="Так",'Калькулятор'!$D$15="Так",'Калькулятор'!$D$16="Так",'Калькулятор'!$D$18="Так",'Калькулятор'!$D$19="Так",'Калькулятор'!$D$22="Так"),"Активна","")</x:f>
      </x:c>
      <x:c r="C623" t="n">
        <x:v>6</x:v>
      </x:c>
      <x:c r="D623" t="str">
        <x:v>2+3+4+6+7+10</x:v>
      </x:c>
      <x:c r="E623" s="66" t="str">
        <x:f>IF(B623="Активна",'Калькулятор'!$C$14*'Калькулятор'!$C$15*'Калькулятор'!$C$16*'Калькулятор'!$C$18*'Калькулятор'!$C$19*'Калькулятор'!$C$22,"")</x:f>
      </x:c>
      <x:c r="F623" s="68" t="n">
        <x:f>IF(B623="Активна",'Калькулятор'!$B$9,0)</x:f>
        <x:v>0</x:v>
      </x:c>
      <x:c r="G623" t="str">
        <x:f>IF(B623&lt;&gt;"Активна","",IF(AND('Калькулятор'!$E$14="Виграш",'Калькулятор'!$E$15="Виграш",'Калькулятор'!$E$16="Виграш",'Калькулятор'!$E$18="Виграш",'Калькулятор'!$E$19="Виграш",'Калькулятор'!$E$22="Виграш"),"Виграш",IF(AND('Калькулятор'!$E$14&lt;&gt;"Програш",'Калькулятор'!$E$15&lt;&gt;"Програш",'Калькулятор'!$E$16&lt;&gt;"Програш",'Калькулятор'!$E$18&lt;&gt;"Програш",'Калькулятор'!$E$19&lt;&gt;"Програш",'Калькулятор'!$E$22&lt;&gt;"Програш"),"Очікується","Програш")))</x:f>
      </x:c>
      <x:c r="H623" s="68" t="n">
        <x:f>IF(B623="Активна",F623*E623,0)</x:f>
        <x:v>0</x:v>
      </x:c>
      <x:c r="I623" s="68" t="n">
        <x:f>IF(AND(B623="Активна",G623&lt;&gt;"Програш"),F623*E623,0)</x:f>
        <x:v>0</x:v>
      </x:c>
      <x:c r="J623" s="68" t="n">
        <x:f>IF(AND(B623="Активна",G623="Виграш"),F623*E623,0)</x:f>
        <x:v>0</x:v>
      </x:c>
    </x:row>
    <x:row r="624">
      <x:c r="A624" t="n">
        <x:v>623</x:v>
      </x:c>
      <x:c r="B624" t="str">
        <x:f>IF(AND(C624='Калькулятор'!$B$6,'Калькулятор'!$D$13="Так",'Калькулятор'!$D$14="Так",'Калькулятор'!$D$15="Так",'Калькулятор'!$D$16="Так",'Калькулятор'!$D$18="Так",'Калькулятор'!$D$19="Так",'Калькулятор'!$D$22="Так"),"Активна","")</x:f>
      </x:c>
      <x:c r="C624" t="n">
        <x:v>7</x:v>
      </x:c>
      <x:c r="D624" t="str">
        <x:v>1+2+3+4+6+7+10</x:v>
      </x:c>
      <x:c r="E624" s="66" t="str">
        <x:f>IF(B624="Активна",'Калькулятор'!$C$13*'Калькулятор'!$C$14*'Калькулятор'!$C$15*'Калькулятор'!$C$16*'Калькулятор'!$C$18*'Калькулятор'!$C$19*'Калькулятор'!$C$22,"")</x:f>
      </x:c>
      <x:c r="F624" s="68" t="n">
        <x:f>IF(B624="Активна",'Калькулятор'!$B$9,0)</x:f>
        <x:v>0</x:v>
      </x:c>
      <x:c r="G624" t="str">
        <x:f>IF(B624&lt;&gt;"Активна","",IF(AND('Калькулятор'!$E$13="Виграш",'Калькулятор'!$E$14="Виграш",'Калькулятор'!$E$15="Виграш",'Калькулятор'!$E$16="Виграш",'Калькулятор'!$E$18="Виграш",'Калькулятор'!$E$19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$18&lt;&gt;"Програш",'Калькулятор'!$E$19&lt;&gt;"Програш",'Калькулятор'!$E$22&lt;&gt;"Програш"),"Очікується","Програш")))</x:f>
      </x:c>
      <x:c r="H624" s="68" t="n">
        <x:f>IF(B624="Активна",F624*E624,0)</x:f>
        <x:v>0</x:v>
      </x:c>
      <x:c r="I624" s="68" t="n">
        <x:f>IF(AND(B624="Активна",G624&lt;&gt;"Програш"),F624*E624,0)</x:f>
        <x:v>0</x:v>
      </x:c>
      <x:c r="J624" s="68" t="n">
        <x:f>IF(AND(B624="Активна",G624="Виграш"),F624*E624,0)</x:f>
        <x:v>0</x:v>
      </x:c>
    </x:row>
    <x:row r="625">
      <x:c r="A625" t="n">
        <x:v>624</x:v>
      </x:c>
      <x:c r="B625" t="str">
        <x:f>IF(AND(C625='Калькулятор'!$B$6,'Калькулятор'!$D$17="Так",'Калькулятор'!$D$18="Так",'Калькулятор'!$D$19="Так",'Калькулятор'!$D$22="Так"),"Активна","")</x:f>
      </x:c>
      <x:c r="C625" t="n">
        <x:v>4</x:v>
      </x:c>
      <x:c r="D625" t="str">
        <x:v>5+6+7+10</x:v>
      </x:c>
      <x:c r="E625" s="66" t="str">
        <x:f>IF(B625="Активна",'Калькулятор'!$C$17*'Калькулятор'!$C$18*'Калькулятор'!$C$19*'Калькулятор'!$C$22,"")</x:f>
      </x:c>
      <x:c r="F625" s="68" t="n">
        <x:f>IF(B625="Активна",'Калькулятор'!$B$9,0)</x:f>
        <x:v>0</x:v>
      </x:c>
      <x:c r="G625" t="str">
        <x:f>IF(B625&lt;&gt;"Активна","",IF(AND('Калькулятор'!$E$17="Виграш",'Калькулятор'!$E$18="Виграш",'Калькулятор'!$E$19="Виграш",'Калькулятор'!$E$22="Виграш"),"Виграш",IF(AND('Калькулятор'!$E$17&lt;&gt;"Програш",'Калькулятор'!$E$18&lt;&gt;"Програш",'Калькулятор'!$E$19&lt;&gt;"Програш",'Калькулятор'!$E$22&lt;&gt;"Програш"),"Очікується","Програш")))</x:f>
      </x:c>
      <x:c r="H625" s="68" t="n">
        <x:f>IF(B625="Активна",F625*E625,0)</x:f>
        <x:v>0</x:v>
      </x:c>
      <x:c r="I625" s="68" t="n">
        <x:f>IF(AND(B625="Активна",G625&lt;&gt;"Програш"),F625*E625,0)</x:f>
        <x:v>0</x:v>
      </x:c>
      <x:c r="J625" s="68" t="n">
        <x:f>IF(AND(B625="Активна",G625="Виграш"),F625*E625,0)</x:f>
        <x:v>0</x:v>
      </x:c>
    </x:row>
    <x:row r="626">
      <x:c r="A626" t="n">
        <x:v>625</x:v>
      </x:c>
      <x:c r="B626" t="str">
        <x:f>IF(AND(C626='Калькулятор'!$B$6,'Калькулятор'!$D$13="Так",'Калькулятор'!$D$17="Так",'Калькулятор'!$D$18="Так",'Калькулятор'!$D$19="Так",'Калькулятор'!$D$22="Так"),"Активна","")</x:f>
      </x:c>
      <x:c r="C626" t="n">
        <x:v>5</x:v>
      </x:c>
      <x:c r="D626" t="str">
        <x:v>1+5+6+7+10</x:v>
      </x:c>
      <x:c r="E626" s="66" t="str">
        <x:f>IF(B626="Активна",'Калькулятор'!$C$13*'Калькулятор'!$C$17*'Калькулятор'!$C$18*'Калькулятор'!$C$19*'Калькулятор'!$C$22,"")</x:f>
      </x:c>
      <x:c r="F626" s="68" t="n">
        <x:f>IF(B626="Активна",'Калькулятор'!$B$9,0)</x:f>
        <x:v>0</x:v>
      </x:c>
      <x:c r="G626" t="str">
        <x:f>IF(B626&lt;&gt;"Активна","",IF(AND('Калькулятор'!$E$13="Виграш",'Калькулятор'!$E$17="Виграш",'Калькулятор'!$E$18="Виграш",'Калькулятор'!$E$19="Виграш",'Калькулятор'!$E$22="Виграш"),"Виграш",IF(AND('Калькулятор'!$E$13&lt;&gt;"Програш",'Калькулятор'!$E$17&lt;&gt;"Програш",'Калькулятор'!$E$18&lt;&gt;"Програш",'Калькулятор'!$E$19&lt;&gt;"Програш",'Калькулятор'!$E$22&lt;&gt;"Програш"),"Очікується","Програш")))</x:f>
      </x:c>
      <x:c r="H626" s="68" t="n">
        <x:f>IF(B626="Активна",F626*E626,0)</x:f>
        <x:v>0</x:v>
      </x:c>
      <x:c r="I626" s="68" t="n">
        <x:f>IF(AND(B626="Активна",G626&lt;&gt;"Програш"),F626*E626,0)</x:f>
        <x:v>0</x:v>
      </x:c>
      <x:c r="J626" s="68" t="n">
        <x:f>IF(AND(B626="Активна",G626="Виграш"),F626*E626,0)</x:f>
        <x:v>0</x:v>
      </x:c>
    </x:row>
    <x:row r="627">
      <x:c r="A627" t="n">
        <x:v>626</x:v>
      </x:c>
      <x:c r="B627" t="str">
        <x:f>IF(AND(C627='Калькулятор'!$B$6,'Калькулятор'!$D$14="Так",'Калькулятор'!$D$17="Так",'Калькулятор'!$D$18="Так",'Калькулятор'!$D$19="Так",'Калькулятор'!$D$22="Так"),"Активна","")</x:f>
      </x:c>
      <x:c r="C627" t="n">
        <x:v>5</x:v>
      </x:c>
      <x:c r="D627" t="str">
        <x:v>2+5+6+7+10</x:v>
      </x:c>
      <x:c r="E627" s="66" t="str">
        <x:f>IF(B627="Активна",'Калькулятор'!$C$14*'Калькулятор'!$C$17*'Калькулятор'!$C$18*'Калькулятор'!$C$19*'Калькулятор'!$C$22,"")</x:f>
      </x:c>
      <x:c r="F627" s="68" t="n">
        <x:f>IF(B627="Активна",'Калькулятор'!$B$9,0)</x:f>
        <x:v>0</x:v>
      </x:c>
      <x:c r="G627" t="str">
        <x:f>IF(B627&lt;&gt;"Активна","",IF(AND('Калькулятор'!$E$14="Виграш",'Калькулятор'!$E$17="Виграш",'Калькулятор'!$E$18="Виграш",'Калькулятор'!$E$19="Виграш",'Калькулятор'!$E$22="Виграш"),"Виграш",IF(AND('Калькулятор'!$E$14&lt;&gt;"Програш",'Калькулятор'!$E$17&lt;&gt;"Програш",'Калькулятор'!$E$18&lt;&gt;"Програш",'Калькулятор'!$E$19&lt;&gt;"Програш",'Калькулятор'!$E$22&lt;&gt;"Програш"),"Очікується","Програш")))</x:f>
      </x:c>
      <x:c r="H627" s="68" t="n">
        <x:f>IF(B627="Активна",F627*E627,0)</x:f>
        <x:v>0</x:v>
      </x:c>
      <x:c r="I627" s="68" t="n">
        <x:f>IF(AND(B627="Активна",G627&lt;&gt;"Програш"),F627*E627,0)</x:f>
        <x:v>0</x:v>
      </x:c>
      <x:c r="J627" s="68" t="n">
        <x:f>IF(AND(B627="Активна",G627="Виграш"),F627*E627,0)</x:f>
        <x:v>0</x:v>
      </x:c>
    </x:row>
    <x:row r="628">
      <x:c r="A628" t="n">
        <x:v>627</x:v>
      </x:c>
      <x:c r="B628" t="str">
        <x:f>IF(AND(C628='Калькулятор'!$B$6,'Калькулятор'!$D$13="Так",'Калькулятор'!$D$14="Так",'Калькулятор'!$D$17="Так",'Калькулятор'!$D$18="Так",'Калькулятор'!$D$19="Так",'Калькулятор'!$D$22="Так"),"Активна","")</x:f>
      </x:c>
      <x:c r="C628" t="n">
        <x:v>6</x:v>
      </x:c>
      <x:c r="D628" t="str">
        <x:v>1+2+5+6+7+10</x:v>
      </x:c>
      <x:c r="E628" s="66" t="str">
        <x:f>IF(B628="Активна",'Калькулятор'!$C$13*'Калькулятор'!$C$14*'Калькулятор'!$C$17*'Калькулятор'!$C$18*'Калькулятор'!$C$19*'Калькулятор'!$C$22,"")</x:f>
      </x:c>
      <x:c r="F628" s="68" t="n">
        <x:f>IF(B628="Активна",'Калькулятор'!$B$9,0)</x:f>
        <x:v>0</x:v>
      </x:c>
      <x:c r="G628" t="str">
        <x:f>IF(B628&lt;&gt;"Активна","",IF(AND('Калькулятор'!$E$13="Виграш",'Калькулятор'!$E$14="Виграш",'Калькулятор'!$E$17="Виграш",'Калькулятор'!$E$18="Виграш",'Калькулятор'!$E$19="Виграш",'Калькулятор'!$E$22="Виграш"),"Виграш",IF(AND('Калькулятор'!$E$13&lt;&gt;"Програш",'Калькулятор'!$E$14&lt;&gt;"Програш",'Калькулятор'!$E$17&lt;&gt;"Програш",'Калькулятор'!$E$18&lt;&gt;"Програш",'Калькулятор'!$E$19&lt;&gt;"Програш",'Калькулятор'!$E$22&lt;&gt;"Програш"),"Очікується","Програш")))</x:f>
      </x:c>
      <x:c r="H628" s="68" t="n">
        <x:f>IF(B628="Активна",F628*E628,0)</x:f>
        <x:v>0</x:v>
      </x:c>
      <x:c r="I628" s="68" t="n">
        <x:f>IF(AND(B628="Активна",G628&lt;&gt;"Програш"),F628*E628,0)</x:f>
        <x:v>0</x:v>
      </x:c>
      <x:c r="J628" s="68" t="n">
        <x:f>IF(AND(B628="Активна",G628="Виграш"),F628*E628,0)</x:f>
        <x:v>0</x:v>
      </x:c>
    </x:row>
    <x:row r="629">
      <x:c r="A629" t="n">
        <x:v>628</x:v>
      </x:c>
      <x:c r="B629" t="str">
        <x:f>IF(AND(C629='Калькулятор'!$B$6,'Калькулятор'!$D$15="Так",'Калькулятор'!$D$17="Так",'Калькулятор'!$D$18="Так",'Калькулятор'!$D$19="Так",'Калькулятор'!$D$22="Так"),"Активна","")</x:f>
      </x:c>
      <x:c r="C629" t="n">
        <x:v>5</x:v>
      </x:c>
      <x:c r="D629" t="str">
        <x:v>3+5+6+7+10</x:v>
      </x:c>
      <x:c r="E629" s="66" t="str">
        <x:f>IF(B629="Активна",'Калькулятор'!$C$15*'Калькулятор'!$C$17*'Калькулятор'!$C$18*'Калькулятор'!$C$19*'Калькулятор'!$C$22,"")</x:f>
      </x:c>
      <x:c r="F629" s="68" t="n">
        <x:f>IF(B629="Активна",'Калькулятор'!$B$9,0)</x:f>
        <x:v>0</x:v>
      </x:c>
      <x:c r="G629" t="str">
        <x:f>IF(B629&lt;&gt;"Активна","",IF(AND('Калькулятор'!$E$15="Виграш",'Калькулятор'!$E$17="Виграш",'Калькулятор'!$E$18="Виграш",'Калькулятор'!$E$19="Виграш",'Калькулятор'!$E$22="Виграш"),"Виграш",IF(AND('Калькулятор'!$E$15&lt;&gt;"Програш",'Калькулятор'!$E$17&lt;&gt;"Програш",'Калькулятор'!$E$18&lt;&gt;"Програш",'Калькулятор'!$E$19&lt;&gt;"Програш",'Калькулятор'!$E$22&lt;&gt;"Програш"),"Очікується","Програш")))</x:f>
      </x:c>
      <x:c r="H629" s="68" t="n">
        <x:f>IF(B629="Активна",F629*E629,0)</x:f>
        <x:v>0</x:v>
      </x:c>
      <x:c r="I629" s="68" t="n">
        <x:f>IF(AND(B629="Активна",G629&lt;&gt;"Програш"),F629*E629,0)</x:f>
        <x:v>0</x:v>
      </x:c>
      <x:c r="J629" s="68" t="n">
        <x:f>IF(AND(B629="Активна",G629="Виграш"),F629*E629,0)</x:f>
        <x:v>0</x:v>
      </x:c>
    </x:row>
    <x:row r="630">
      <x:c r="A630" t="n">
        <x:v>629</x:v>
      </x:c>
      <x:c r="B630" t="str">
        <x:f>IF(AND(C630='Калькулятор'!$B$6,'Калькулятор'!$D$13="Так",'Калькулятор'!$D$15="Так",'Калькулятор'!$D$17="Так",'Калькулятор'!$D$18="Так",'Калькулятор'!$D$19="Так",'Калькулятор'!$D$22="Так"),"Активна","")</x:f>
      </x:c>
      <x:c r="C630" t="n">
        <x:v>6</x:v>
      </x:c>
      <x:c r="D630" t="str">
        <x:v>1+3+5+6+7+10</x:v>
      </x:c>
      <x:c r="E630" s="66" t="str">
        <x:f>IF(B630="Активна",'Калькулятор'!$C$13*'Калькулятор'!$C$15*'Калькулятор'!$C$17*'Калькулятор'!$C$18*'Калькулятор'!$C$19*'Калькулятор'!$C$22,"")</x:f>
      </x:c>
      <x:c r="F630" s="68" t="n">
        <x:f>IF(B630="Активна",'Калькулятор'!$B$9,0)</x:f>
        <x:v>0</x:v>
      </x:c>
      <x:c r="G630" t="str">
        <x:f>IF(B630&lt;&gt;"Активна","",IF(AND('Калькулятор'!$E$13="Виграш",'Калькулятор'!$E$15="Виграш",'Калькулятор'!$E$17="Виграш",'Калькулятор'!$E$18="Виграш",'Калькулятор'!$E$19="Виграш",'Калькулятор'!$E$22="Виграш"),"Виграш",IF(AND('Калькулятор'!$E$13&lt;&gt;"Програш",'Калькулятор'!$E$15&lt;&gt;"Програш",'Калькулятор'!$E$17&lt;&gt;"Програш",'Калькулятор'!$E$18&lt;&gt;"Програш",'Калькулятор'!$E$19&lt;&gt;"Програш",'Калькулятор'!$E$22&lt;&gt;"Програш"),"Очікується","Програш")))</x:f>
      </x:c>
      <x:c r="H630" s="68" t="n">
        <x:f>IF(B630="Активна",F630*E630,0)</x:f>
        <x:v>0</x:v>
      </x:c>
      <x:c r="I630" s="68" t="n">
        <x:f>IF(AND(B630="Активна",G630&lt;&gt;"Програш"),F630*E630,0)</x:f>
        <x:v>0</x:v>
      </x:c>
      <x:c r="J630" s="68" t="n">
        <x:f>IF(AND(B630="Активна",G630="Виграш"),F630*E630,0)</x:f>
        <x:v>0</x:v>
      </x:c>
    </x:row>
    <x:row r="631">
      <x:c r="A631" t="n">
        <x:v>630</x:v>
      </x:c>
      <x:c r="B631" t="str">
        <x:f>IF(AND(C631='Калькулятор'!$B$6,'Калькулятор'!$D$14="Так",'Калькулятор'!$D$15="Так",'Калькулятор'!$D$17="Так",'Калькулятор'!$D$18="Так",'Калькулятор'!$D$19="Так",'Калькулятор'!$D$22="Так"),"Активна","")</x:f>
      </x:c>
      <x:c r="C631" t="n">
        <x:v>6</x:v>
      </x:c>
      <x:c r="D631" t="str">
        <x:v>2+3+5+6+7+10</x:v>
      </x:c>
      <x:c r="E631" s="66" t="str">
        <x:f>IF(B631="Активна",'Калькулятор'!$C$14*'Калькулятор'!$C$15*'Калькулятор'!$C$17*'Калькулятор'!$C$18*'Калькулятор'!$C$19*'Калькулятор'!$C$22,"")</x:f>
      </x:c>
      <x:c r="F631" s="68" t="n">
        <x:f>IF(B631="Активна",'Калькулятор'!$B$9,0)</x:f>
        <x:v>0</x:v>
      </x:c>
      <x:c r="G631" t="str">
        <x:f>IF(B631&lt;&gt;"Активна","",IF(AND('Калькулятор'!$E$14="Виграш",'Калькулятор'!$E$15="Виграш",'Калькулятор'!$E$17="Виграш",'Калькулятор'!$E$18="Виграш",'Калькулятор'!$E$19="Виграш",'Калькулятор'!$E$22="Виграш"),"Виграш",IF(AND('Калькулятор'!$E$14&lt;&gt;"Програш",'Калькулятор'!$E$15&lt;&gt;"Програш",'Калькулятор'!$E$17&lt;&gt;"Програш",'Калькулятор'!$E$18&lt;&gt;"Програш",'Калькулятор'!$E$19&lt;&gt;"Програш",'Калькулятор'!$E$22&lt;&gt;"Програш"),"Очікується","Програш")))</x:f>
      </x:c>
      <x:c r="H631" s="68" t="n">
        <x:f>IF(B631="Активна",F631*E631,0)</x:f>
        <x:v>0</x:v>
      </x:c>
      <x:c r="I631" s="68" t="n">
        <x:f>IF(AND(B631="Активна",G631&lt;&gt;"Програш"),F631*E631,0)</x:f>
        <x:v>0</x:v>
      </x:c>
      <x:c r="J631" s="68" t="n">
        <x:f>IF(AND(B631="Активна",G631="Виграш"),F631*E631,0)</x:f>
        <x:v>0</x:v>
      </x:c>
    </x:row>
    <x:row r="632">
      <x:c r="A632" t="n">
        <x:v>631</x:v>
      </x:c>
      <x:c r="B632" t="str">
        <x:f>IF(AND(C632='Калькулятор'!$B$6,'Калькулятор'!$D$13="Так",'Калькулятор'!$D$14="Так",'Калькулятор'!$D$15="Так",'Калькулятор'!$D$17="Так",'Калькулятор'!$D$18="Так",'Калькулятор'!$D$19="Так",'Калькулятор'!$D$22="Так"),"Активна","")</x:f>
      </x:c>
      <x:c r="C632" t="n">
        <x:v>7</x:v>
      </x:c>
      <x:c r="D632" t="str">
        <x:v>1+2+3+5+6+7+10</x:v>
      </x:c>
      <x:c r="E632" s="66" t="str">
        <x:f>IF(B632="Активна",'Калькулятор'!$C$13*'Калькулятор'!$C$14*'Калькулятор'!$C$15*'Калькулятор'!$C$17*'Калькулятор'!$C$18*'Калькулятор'!$C$19*'Калькулятор'!$C$22,"")</x:f>
      </x:c>
      <x:c r="F632" s="68" t="n">
        <x:f>IF(B632="Активна",'Калькулятор'!$B$9,0)</x:f>
        <x:v>0</x:v>
      </x:c>
      <x:c r="G632" t="str">
        <x:f>IF(B632&lt;&gt;"Активна","",IF(AND('Калькулятор'!$E$13="Виграш",'Калькулятор'!$E$14="Виграш",'Калькулятор'!$E$15="Виграш",'Калькулятор'!$E$17="Виграш",'Калькулятор'!$E$18="Виграш",'Калькулятор'!$E$19="Виграш",'Калькулятор'!$E$22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$18&lt;&gt;"Програш",'Калькулятор'!$E$19&lt;&gt;"Програш",'Калькулятор'!$E$22&lt;&gt;"Програш"),"Очікується","Програш")))</x:f>
      </x:c>
      <x:c r="H632" s="68" t="n">
        <x:f>IF(B632="Активна",F632*E632,0)</x:f>
        <x:v>0</x:v>
      </x:c>
      <x:c r="I632" s="68" t="n">
        <x:f>IF(AND(B632="Активна",G632&lt;&gt;"Програш"),F632*E632,0)</x:f>
        <x:v>0</x:v>
      </x:c>
      <x:c r="J632" s="68" t="n">
        <x:f>IF(AND(B632="Активна",G632="Виграш"),F632*E632,0)</x:f>
        <x:v>0</x:v>
      </x:c>
    </x:row>
    <x:row r="633">
      <x:c r="A633" t="n">
        <x:v>632</x:v>
      </x:c>
      <x:c r="B633" t="str">
        <x:f>IF(AND(C633='Калькулятор'!$B$6,'Калькулятор'!$D$16="Так",'Калькулятор'!$D$17="Так",'Калькулятор'!$D$18="Так",'Калькулятор'!$D$19="Так",'Калькулятор'!$D$22="Так"),"Активна","")</x:f>
      </x:c>
      <x:c r="C633" t="n">
        <x:v>5</x:v>
      </x:c>
      <x:c r="D633" t="str">
        <x:v>4+5+6+7+10</x:v>
      </x:c>
      <x:c r="E633" s="66" t="str">
        <x:f>IF(B633="Активна",'Калькулятор'!$C$16*'Калькулятор'!$C$17*'Калькулятор'!$C$18*'Калькулятор'!$C$19*'Калькулятор'!$C$22,"")</x:f>
      </x:c>
      <x:c r="F633" s="68" t="n">
        <x:f>IF(B633="Активна",'Калькулятор'!$B$9,0)</x:f>
        <x:v>0</x:v>
      </x:c>
      <x:c r="G633" t="str">
        <x:f>IF(B633&lt;&gt;"Активна","",IF(AND('Калькулятор'!$E$16="Виграш",'Калькулятор'!$E$17="Виграш",'Калькулятор'!$E$18="Виграш",'Калькулятор'!$E$19="Виграш",'Калькулятор'!$E$22="Виграш"),"Виграш",IF(AND('Калькулятор'!$E$16&lt;&gt;"Програш",'Калькулятор'!$E$17&lt;&gt;"Програш",'Калькулятор'!$E$18&lt;&gt;"Програш",'Калькулятор'!$E$19&lt;&gt;"Програш",'Калькулятор'!$E$22&lt;&gt;"Програш"),"Очікується","Програш")))</x:f>
      </x:c>
      <x:c r="H633" s="68" t="n">
        <x:f>IF(B633="Активна",F633*E633,0)</x:f>
        <x:v>0</x:v>
      </x:c>
      <x:c r="I633" s="68" t="n">
        <x:f>IF(AND(B633="Активна",G633&lt;&gt;"Програш"),F633*E633,0)</x:f>
        <x:v>0</x:v>
      </x:c>
      <x:c r="J633" s="68" t="n">
        <x:f>IF(AND(B633="Активна",G633="Виграш"),F633*E633,0)</x:f>
        <x:v>0</x:v>
      </x:c>
    </x:row>
    <x:row r="634">
      <x:c r="A634" t="n">
        <x:v>633</x:v>
      </x:c>
      <x:c r="B634" t="str">
        <x:f>IF(AND(C634='Калькулятор'!$B$6,'Калькулятор'!$D$13="Так",'Калькулятор'!$D$16="Так",'Калькулятор'!$D$17="Так",'Калькулятор'!$D$18="Так",'Калькулятор'!$D$19="Так",'Калькулятор'!$D$22="Так"),"Активна","")</x:f>
      </x:c>
      <x:c r="C634" t="n">
        <x:v>6</x:v>
      </x:c>
      <x:c r="D634" t="str">
        <x:v>1+4+5+6+7+10</x:v>
      </x:c>
      <x:c r="E634" s="66" t="str">
        <x:f>IF(B634="Активна",'Калькулятор'!$C$13*'Калькулятор'!$C$16*'Калькулятор'!$C$17*'Калькулятор'!$C$18*'Калькулятор'!$C$19*'Калькулятор'!$C$22,"")</x:f>
      </x:c>
      <x:c r="F634" s="68" t="n">
        <x:f>IF(B634="Активна",'Калькулятор'!$B$9,0)</x:f>
        <x:v>0</x:v>
      </x:c>
      <x:c r="G634" t="str">
        <x:f>IF(B634&lt;&gt;"Активна","",IF(AND('Калькулятор'!$E$13="Виграш",'Калькулятор'!$E$16="Виграш",'Калькулятор'!$E$17="Виграш",'Калькулятор'!$E$18="Виграш",'Калькулятор'!$E$19="Виграш",'Калькулятор'!$E$22="Виграш"),"Виграш",IF(AND('Калькулятор'!$E$13&lt;&gt;"Програш",'Калькулятор'!$E$16&lt;&gt;"Програш",'Калькулятор'!$E$17&lt;&gt;"Програш",'Калькулятор'!$E$18&lt;&gt;"Програш",'Калькулятор'!$E$19&lt;&gt;"Програш",'Калькулятор'!$E$22&lt;&gt;"Програш"),"Очікується","Програш")))</x:f>
      </x:c>
      <x:c r="H634" s="68" t="n">
        <x:f>IF(B634="Активна",F634*E634,0)</x:f>
        <x:v>0</x:v>
      </x:c>
      <x:c r="I634" s="68" t="n">
        <x:f>IF(AND(B634="Активна",G634&lt;&gt;"Програш"),F634*E634,0)</x:f>
        <x:v>0</x:v>
      </x:c>
      <x:c r="J634" s="68" t="n">
        <x:f>IF(AND(B634="Активна",G634="Виграш"),F634*E634,0)</x:f>
        <x:v>0</x:v>
      </x:c>
    </x:row>
    <x:row r="635">
      <x:c r="A635" t="n">
        <x:v>634</x:v>
      </x:c>
      <x:c r="B635" t="str">
        <x:f>IF(AND(C635='Калькулятор'!$B$6,'Калькулятор'!$D$14="Так",'Калькулятор'!$D$16="Так",'Калькулятор'!$D$17="Так",'Калькулятор'!$D$18="Так",'Калькулятор'!$D$19="Так",'Калькулятор'!$D$22="Так"),"Активна","")</x:f>
      </x:c>
      <x:c r="C635" t="n">
        <x:v>6</x:v>
      </x:c>
      <x:c r="D635" t="str">
        <x:v>2+4+5+6+7+10</x:v>
      </x:c>
      <x:c r="E635" s="66" t="str">
        <x:f>IF(B635="Активна",'Калькулятор'!$C$14*'Калькулятор'!$C$16*'Калькулятор'!$C$17*'Калькулятор'!$C$18*'Калькулятор'!$C$19*'Калькулятор'!$C$22,"")</x:f>
      </x:c>
      <x:c r="F635" s="68" t="n">
        <x:f>IF(B635="Активна",'Калькулятор'!$B$9,0)</x:f>
        <x:v>0</x:v>
      </x:c>
      <x:c r="G635" t="str">
        <x:f>IF(B635&lt;&gt;"Активна","",IF(AND('Калькулятор'!$E$14="Виграш",'Калькулятор'!$E$16="Виграш",'Калькулятор'!$E$17="Виграш",'Калькулятор'!$E$18="Виграш",'Калькулятор'!$E$19="Виграш",'Калькулятор'!$E$22="Виграш"),"Виграш",IF(AND('Калькулятор'!$E$14&lt;&gt;"Програш",'Калькулятор'!$E$16&lt;&gt;"Програш",'Калькулятор'!$E$17&lt;&gt;"Програш",'Калькулятор'!$E$18&lt;&gt;"Програш",'Калькулятор'!$E$19&lt;&gt;"Програш",'Калькулятор'!$E$22&lt;&gt;"Програш"),"Очікується","Програш")))</x:f>
      </x:c>
      <x:c r="H635" s="68" t="n">
        <x:f>IF(B635="Активна",F635*E635,0)</x:f>
        <x:v>0</x:v>
      </x:c>
      <x:c r="I635" s="68" t="n">
        <x:f>IF(AND(B635="Активна",G635&lt;&gt;"Програш"),F635*E635,0)</x:f>
        <x:v>0</x:v>
      </x:c>
      <x:c r="J635" s="68" t="n">
        <x:f>IF(AND(B635="Активна",G635="Виграш"),F635*E635,0)</x:f>
        <x:v>0</x:v>
      </x:c>
    </x:row>
    <x:row r="636">
      <x:c r="A636" t="n">
        <x:v>635</x:v>
      </x:c>
      <x:c r="B636" t="str">
        <x:f>IF(AND(C636='Калькулятор'!$B$6,'Калькулятор'!$D$13="Так",'Калькулятор'!$D$14="Так",'Калькулятор'!$D$16="Так",'Калькулятор'!$D$17="Так",'Калькулятор'!$D$18="Так",'Калькулятор'!$D$19="Так",'Калькулятор'!$D$22="Так"),"Активна","")</x:f>
      </x:c>
      <x:c r="C636" t="n">
        <x:v>7</x:v>
      </x:c>
      <x:c r="D636" t="str">
        <x:v>1+2+4+5+6+7+10</x:v>
      </x:c>
      <x:c r="E636" s="66" t="str">
        <x:f>IF(B636="Активна",'Калькулятор'!$C$13*'Калькулятор'!$C$14*'Калькулятор'!$C$16*'Калькулятор'!$C$17*'Калькулятор'!$C$18*'Калькулятор'!$C$19*'Калькулятор'!$C$22,"")</x:f>
      </x:c>
      <x:c r="F636" s="68" t="n">
        <x:f>IF(B636="Активна",'Калькулятор'!$B$9,0)</x:f>
        <x:v>0</x:v>
      </x:c>
      <x:c r="G636" t="str">
        <x:f>IF(B636&lt;&gt;"Активна","",IF(AND('Калькулятор'!$E$13="Виграш",'Калькулятор'!$E$14="Виграш",'Калькулятор'!$E$16="Виграш",'Калькулятор'!$E$17="Виграш",'Калькулятор'!$E$18="Виграш",'Калькулятор'!$E$19="Виграш",'Калькулятор'!$E$22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$18&lt;&gt;"Програш",'Калькулятор'!$E$19&lt;&gt;"Програш",'Калькулятор'!$E$22&lt;&gt;"Програш"),"Очікується","Програш")))</x:f>
      </x:c>
      <x:c r="H636" s="68" t="n">
        <x:f>IF(B636="Активна",F636*E636,0)</x:f>
        <x:v>0</x:v>
      </x:c>
      <x:c r="I636" s="68" t="n">
        <x:f>IF(AND(B636="Активна",G636&lt;&gt;"Програш"),F636*E636,0)</x:f>
        <x:v>0</x:v>
      </x:c>
      <x:c r="J636" s="68" t="n">
        <x:f>IF(AND(B636="Активна",G636="Виграш"),F636*E636,0)</x:f>
        <x:v>0</x:v>
      </x:c>
    </x:row>
    <x:row r="637">
      <x:c r="A637" t="n">
        <x:v>636</x:v>
      </x:c>
      <x:c r="B637" t="str">
        <x:f>IF(AND(C637='Калькулятор'!$B$6,'Калькулятор'!$D$15="Так",'Калькулятор'!$D$16="Так",'Калькулятор'!$D$17="Так",'Калькулятор'!$D$18="Так",'Калькулятор'!$D$19="Так",'Калькулятор'!$D$22="Так"),"Активна","")</x:f>
      </x:c>
      <x:c r="C637" t="n">
        <x:v>6</x:v>
      </x:c>
      <x:c r="D637" t="str">
        <x:v>3+4+5+6+7+10</x:v>
      </x:c>
      <x:c r="E637" s="66" t="str">
        <x:f>IF(B637="Активна",'Калькулятор'!$C$15*'Калькулятор'!$C$16*'Калькулятор'!$C$17*'Калькулятор'!$C$18*'Калькулятор'!$C$19*'Калькулятор'!$C$22,"")</x:f>
      </x:c>
      <x:c r="F637" s="68" t="n">
        <x:f>IF(B637="Активна",'Калькулятор'!$B$9,0)</x:f>
        <x:v>0</x:v>
      </x:c>
      <x:c r="G637" t="str">
        <x:f>IF(B637&lt;&gt;"Активна","",IF(AND('Калькулятор'!$E$15="Виграш",'Калькулятор'!$E$16="Виграш",'Калькулятор'!$E$17="Виграш",'Калькулятор'!$E$18="Виграш",'Калькулятор'!$E$19="Виграш",'Калькулятор'!$E$22="Виграш"),"Виграш",IF(AND('Калькулятор'!$E$15&lt;&gt;"Програш",'Калькулятор'!$E$16&lt;&gt;"Програш",'Калькулятор'!$E$17&lt;&gt;"Програш",'Калькулятор'!$E$18&lt;&gt;"Програш",'Калькулятор'!$E$19&lt;&gt;"Програш",'Калькулятор'!$E$22&lt;&gt;"Програш"),"Очікується","Програш")))</x:f>
      </x:c>
      <x:c r="H637" s="68" t="n">
        <x:f>IF(B637="Активна",F637*E637,0)</x:f>
        <x:v>0</x:v>
      </x:c>
      <x:c r="I637" s="68" t="n">
        <x:f>IF(AND(B637="Активна",G637&lt;&gt;"Програш"),F637*E637,0)</x:f>
        <x:v>0</x:v>
      </x:c>
      <x:c r="J637" s="68" t="n">
        <x:f>IF(AND(B637="Активна",G637="Виграш"),F637*E637,0)</x:f>
        <x:v>0</x:v>
      </x:c>
    </x:row>
    <x:row r="638">
      <x:c r="A638" t="n">
        <x:v>637</x:v>
      </x:c>
      <x:c r="B638" t="str">
        <x:f>IF(AND(C638='Калькулятор'!$B$6,'Калькулятор'!$D$13="Так",'Калькулятор'!$D$15="Так",'Калькулятор'!$D$16="Так",'Калькулятор'!$D$17="Так",'Калькулятор'!$D$18="Так",'Калькулятор'!$D$19="Так",'Калькулятор'!$D$22="Так"),"Активна","")</x:f>
      </x:c>
      <x:c r="C638" t="n">
        <x:v>7</x:v>
      </x:c>
      <x:c r="D638" t="str">
        <x:v>1+3+4+5+6+7+10</x:v>
      </x:c>
      <x:c r="E638" s="66" t="str">
        <x:f>IF(B638="Активна",'Калькулятор'!$C$13*'Калькулятор'!$C$15*'Калькулятор'!$C$16*'Калькулятор'!$C$17*'Калькулятор'!$C$18*'Калькулятор'!$C$19*'Калькулятор'!$C$22,"")</x:f>
      </x:c>
      <x:c r="F638" s="68" t="n">
        <x:f>IF(B638="Активна",'Калькулятор'!$B$9,0)</x:f>
        <x:v>0</x:v>
      </x:c>
      <x:c r="G638" t="str">
        <x:f>IF(B638&lt;&gt;"Активна","",IF(AND('Калькулятор'!$E$13="Виграш",'Калькулятор'!$E$15="Виграш",'Калькулятор'!$E$16="Виграш",'Калькулятор'!$E$17="Виграш",'Калькулятор'!$E$18="Виграш",'Калькулятор'!$E$19="Виграш",'Калькулятор'!$E$22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$18&lt;&gt;"Програш",'Калькулятор'!$E$19&lt;&gt;"Програш",'Калькулятор'!$E$22&lt;&gt;"Програш"),"Очікується","Програш")))</x:f>
      </x:c>
      <x:c r="H638" s="68" t="n">
        <x:f>IF(B638="Активна",F638*E638,0)</x:f>
        <x:v>0</x:v>
      </x:c>
      <x:c r="I638" s="68" t="n">
        <x:f>IF(AND(B638="Активна",G638&lt;&gt;"Програш"),F638*E638,0)</x:f>
        <x:v>0</x:v>
      </x:c>
      <x:c r="J638" s="68" t="n">
        <x:f>IF(AND(B638="Активна",G638="Виграш"),F638*E638,0)</x:f>
        <x:v>0</x:v>
      </x:c>
    </x:row>
    <x:row r="639">
      <x:c r="A639" t="n">
        <x:v>638</x:v>
      </x:c>
      <x:c r="B639" t="str">
        <x:f>IF(AND(C639='Калькулятор'!$B$6,'Калькулятор'!$D$14="Так",'Калькулятор'!$D$15="Так",'Калькулятор'!$D$16="Так",'Калькулятор'!$D$17="Так",'Калькулятор'!$D$18="Так",'Калькулятор'!$D$19="Так",'Калькулятор'!$D$22="Так"),"Активна","")</x:f>
      </x:c>
      <x:c r="C639" t="n">
        <x:v>7</x:v>
      </x:c>
      <x:c r="D639" t="str">
        <x:v>2+3+4+5+6+7+10</x:v>
      </x:c>
      <x:c r="E639" s="66" t="str">
        <x:f>IF(B639="Активна",'Калькулятор'!$C$14*'Калькулятор'!$C$15*'Калькулятор'!$C$16*'Калькулятор'!$C$17*'Калькулятор'!$C$18*'Калькулятор'!$C$19*'Калькулятор'!$C$22,"")</x:f>
      </x:c>
      <x:c r="F639" s="68" t="n">
        <x:f>IF(B639="Активна",'Калькулятор'!$B$9,0)</x:f>
        <x:v>0</x:v>
      </x:c>
      <x:c r="G639" t="str">
        <x:f>IF(B639&lt;&gt;"Активна","",IF(AND('Калькулятор'!$E$14="Виграш",'Калькулятор'!$E$15="Виграш",'Калькулятор'!$E$16="Виграш",'Калькулятор'!$E$17="Виграш",'Калькулятор'!$E$18="Виграш",'Калькулятор'!$E$19="Виграш",'Калькулятор'!$E$22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$19&lt;&gt;"Програш",'Калькулятор'!$E$22&lt;&gt;"Програш"),"Очікується","Програш")))</x:f>
      </x:c>
      <x:c r="H639" s="68" t="n">
        <x:f>IF(B639="Активна",F639*E639,0)</x:f>
        <x:v>0</x:v>
      </x:c>
      <x:c r="I639" s="68" t="n">
        <x:f>IF(AND(B639="Активна",G639&lt;&gt;"Програш"),F639*E639,0)</x:f>
        <x:v>0</x:v>
      </x:c>
      <x:c r="J639" s="68" t="n">
        <x:f>IF(AND(B639="Активна",G639="Виграш"),F639*E639,0)</x:f>
        <x:v>0</x:v>
      </x:c>
    </x:row>
    <x:row r="640">
      <x:c r="A640" t="n">
        <x:v>639</x:v>
      </x:c>
      <x:c r="B640" t="str">
        <x:f>IF(AND(C640='Калькулятор'!$B$6,'Калькулятор'!$D$13="Так",'Калькулятор'!$D$14="Так",'Калькулятор'!$D$15="Так",'Калькулятор'!$D$16="Так",'Калькулятор'!$D$17="Так",'Калькулятор'!$D$18="Так",'Калькулятор'!$D$19="Так",'Калькулятор'!$D$22="Так"),"Активна","")</x:f>
      </x:c>
      <x:c r="C640" t="n">
        <x:v>8</x:v>
      </x:c>
      <x:c r="D640" t="str">
        <x:v>1+2+3+4+5+6+7+10</x:v>
      </x:c>
      <x:c r="E640" s="66" t="str">
        <x:f>IF(B640="Активна",'Калькулятор'!$C$13*'Калькулятор'!$C$14*'Калькулятор'!$C$15*'Калькулятор'!$C$16*'Калькулятор'!$C$17*'Калькулятор'!$C$18*'Калькулятор'!$C$19*'Калькулятор'!$C$22,"")</x:f>
      </x:c>
      <x:c r="F640" s="68" t="n">
        <x:f>IF(B640="Активна",'Калькулятор'!$B$9,0)</x:f>
        <x:v>0</x:v>
      </x:c>
      <x:c r="G640" t="str">
        <x:f>IF(B640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$18="Виграш",'Калькулятор'!$E$19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$19&lt;&gt;"Програш",'Калькулятор'!$E$22&lt;&gt;"Програш"),"Очікується","Програш")))</x:f>
      </x:c>
      <x:c r="H640" s="68" t="n">
        <x:f>IF(B640="Активна",F640*E640,0)</x:f>
        <x:v>0</x:v>
      </x:c>
      <x:c r="I640" s="68" t="n">
        <x:f>IF(AND(B640="Активна",G640&lt;&gt;"Програш"),F640*E640,0)</x:f>
        <x:v>0</x:v>
      </x:c>
      <x:c r="J640" s="68" t="n">
        <x:f>IF(AND(B640="Активна",G640="Виграш"),F640*E640,0)</x:f>
        <x:v>0</x:v>
      </x:c>
    </x:row>
    <x:row r="641">
      <x:c r="A641" t="n">
        <x:v>640</x:v>
      </x:c>
      <x:c r="B641" t="str">
        <x:f>IF(AND(C641='Калькулятор'!$B$6,'Калькулятор'!$D$20="Так",'Калькулятор'!$D$22="Так"),"Активна","")</x:f>
      </x:c>
      <x:c r="C641" t="n">
        <x:v>2</x:v>
      </x:c>
      <x:c r="D641" t="str">
        <x:v>8+10</x:v>
      </x:c>
      <x:c r="E641" s="66" t="str">
        <x:f>IF(B641="Активна",'Калькулятор'!$C$20*'Калькулятор'!$C$22,"")</x:f>
      </x:c>
      <x:c r="F641" s="68" t="n">
        <x:f>IF(B641="Активна",'Калькулятор'!$B$9,0)</x:f>
        <x:v>0</x:v>
      </x:c>
      <x:c r="G641" t="str">
        <x:f>IF(B641&lt;&gt;"Активна","",IF(AND('Калькулятор'!$E$20="Виграш",'Калькулятор'!$E$22="Виграш"),"Виграш",IF(AND('Калькулятор'!$E$20&lt;&gt;"Програш",'Калькулятор'!$E$22&lt;&gt;"Програш"),"Очікується","Програш")))</x:f>
      </x:c>
      <x:c r="H641" s="68" t="n">
        <x:f>IF(B641="Активна",F641*E641,0)</x:f>
        <x:v>0</x:v>
      </x:c>
      <x:c r="I641" s="68" t="n">
        <x:f>IF(AND(B641="Активна",G641&lt;&gt;"Програш"),F641*E641,0)</x:f>
        <x:v>0</x:v>
      </x:c>
      <x:c r="J641" s="68" t="n">
        <x:f>IF(AND(B641="Активна",G641="Виграш"),F641*E641,0)</x:f>
        <x:v>0</x:v>
      </x:c>
    </x:row>
    <x:row r="642">
      <x:c r="A642" t="n">
        <x:v>641</x:v>
      </x:c>
      <x:c r="B642" t="str">
        <x:f>IF(AND(C642='Калькулятор'!$B$6,'Калькулятор'!$D$13="Так",'Калькулятор'!$D$20="Так",'Калькулятор'!$D$22="Так"),"Активна","")</x:f>
      </x:c>
      <x:c r="C642" t="n">
        <x:v>3</x:v>
      </x:c>
      <x:c r="D642" t="str">
        <x:v>1+8+10</x:v>
      </x:c>
      <x:c r="E642" s="66" t="str">
        <x:f>IF(B642="Активна",'Калькулятор'!$C$13*'Калькулятор'!$C$20*'Калькулятор'!$C$22,"")</x:f>
      </x:c>
      <x:c r="F642" s="68" t="n">
        <x:f>IF(B642="Активна",'Калькулятор'!$B$9,0)</x:f>
        <x:v>0</x:v>
      </x:c>
      <x:c r="G642" t="str">
        <x:f>IF(B642&lt;&gt;"Активна","",IF(AND('Калькулятор'!$E$13="Виграш",'Калькулятор'!$E$20="Виграш",'Калькулятор'!$E$22="Виграш"),"Виграш",IF(AND('Калькулятор'!$E$13&lt;&gt;"Програш",'Калькулятор'!$E$20&lt;&gt;"Програш",'Калькулятор'!$E$22&lt;&gt;"Програш"),"Очікується","Програш")))</x:f>
      </x:c>
      <x:c r="H642" s="68" t="n">
        <x:f>IF(B642="Активна",F642*E642,0)</x:f>
        <x:v>0</x:v>
      </x:c>
      <x:c r="I642" s="68" t="n">
        <x:f>IF(AND(B642="Активна",G642&lt;&gt;"Програш"),F642*E642,0)</x:f>
        <x:v>0</x:v>
      </x:c>
      <x:c r="J642" s="68" t="n">
        <x:f>IF(AND(B642="Активна",G642="Виграш"),F642*E642,0)</x:f>
        <x:v>0</x:v>
      </x:c>
    </x:row>
    <x:row r="643">
      <x:c r="A643" t="n">
        <x:v>642</x:v>
      </x:c>
      <x:c r="B643" t="str">
        <x:f>IF(AND(C643='Калькулятор'!$B$6,'Калькулятор'!$D$14="Так",'Калькулятор'!$D$20="Так",'Калькулятор'!$D$22="Так"),"Активна","")</x:f>
      </x:c>
      <x:c r="C643" t="n">
        <x:v>3</x:v>
      </x:c>
      <x:c r="D643" t="str">
        <x:v>2+8+10</x:v>
      </x:c>
      <x:c r="E643" s="66" t="str">
        <x:f>IF(B643="Активна",'Калькулятор'!$C$14*'Калькулятор'!$C$20*'Калькулятор'!$C$22,"")</x:f>
      </x:c>
      <x:c r="F643" s="68" t="n">
        <x:f>IF(B643="Активна",'Калькулятор'!$B$9,0)</x:f>
        <x:v>0</x:v>
      </x:c>
      <x:c r="G643" t="str">
        <x:f>IF(B643&lt;&gt;"Активна","",IF(AND('Калькулятор'!$E$14="Виграш",'Калькулятор'!$E$20="Виграш",'Калькулятор'!$E$22="Виграш"),"Виграш",IF(AND('Калькулятор'!$E$14&lt;&gt;"Програш",'Калькулятор'!$E$20&lt;&gt;"Програш",'Калькулятор'!$E$22&lt;&gt;"Програш"),"Очікується","Програш")))</x:f>
      </x:c>
      <x:c r="H643" s="68" t="n">
        <x:f>IF(B643="Активна",F643*E643,0)</x:f>
        <x:v>0</x:v>
      </x:c>
      <x:c r="I643" s="68" t="n">
        <x:f>IF(AND(B643="Активна",G643&lt;&gt;"Програш"),F643*E643,0)</x:f>
        <x:v>0</x:v>
      </x:c>
      <x:c r="J643" s="68" t="n">
        <x:f>IF(AND(B643="Активна",G643="Виграш"),F643*E643,0)</x:f>
        <x:v>0</x:v>
      </x:c>
    </x:row>
    <x:row r="644">
      <x:c r="A644" t="n">
        <x:v>643</x:v>
      </x:c>
      <x:c r="B644" t="str">
        <x:f>IF(AND(C644='Калькулятор'!$B$6,'Калькулятор'!$D$13="Так",'Калькулятор'!$D$14="Так",'Калькулятор'!$D$20="Так",'Калькулятор'!$D$22="Так"),"Активна","")</x:f>
      </x:c>
      <x:c r="C644" t="n">
        <x:v>4</x:v>
      </x:c>
      <x:c r="D644" t="str">
        <x:v>1+2+8+10</x:v>
      </x:c>
      <x:c r="E644" s="66" t="str">
        <x:f>IF(B644="Активна",'Калькулятор'!$C$13*'Калькулятор'!$C$14*'Калькулятор'!$C$20*'Калькулятор'!$C$22,"")</x:f>
      </x:c>
      <x:c r="F644" s="68" t="n">
        <x:f>IF(B644="Активна",'Калькулятор'!$B$9,0)</x:f>
        <x:v>0</x:v>
      </x:c>
      <x:c r="G644" t="str">
        <x:f>IF(B644&lt;&gt;"Активна","",IF(AND('Калькулятор'!$E$13="Виграш",'Калькулятор'!$E$14="Виграш",'Калькулятор'!$E$20="Виграш",'Калькулятор'!$E$22="Виграш"),"Виграш",IF(AND('Калькулятор'!$E$13&lt;&gt;"Програш",'Калькулятор'!$E$14&lt;&gt;"Програш",'Калькулятор'!$E$20&lt;&gt;"Програш",'Калькулятор'!$E$22&lt;&gt;"Програш"),"Очікується","Програш")))</x:f>
      </x:c>
      <x:c r="H644" s="68" t="n">
        <x:f>IF(B644="Активна",F644*E644,0)</x:f>
        <x:v>0</x:v>
      </x:c>
      <x:c r="I644" s="68" t="n">
        <x:f>IF(AND(B644="Активна",G644&lt;&gt;"Програш"),F644*E644,0)</x:f>
        <x:v>0</x:v>
      </x:c>
      <x:c r="J644" s="68" t="n">
        <x:f>IF(AND(B644="Активна",G644="Виграш"),F644*E644,0)</x:f>
        <x:v>0</x:v>
      </x:c>
    </x:row>
    <x:row r="645">
      <x:c r="A645" t="n">
        <x:v>644</x:v>
      </x:c>
      <x:c r="B645" t="str">
        <x:f>IF(AND(C645='Калькулятор'!$B$6,'Калькулятор'!$D$15="Так",'Калькулятор'!$D$20="Так",'Калькулятор'!$D$22="Так"),"Активна","")</x:f>
      </x:c>
      <x:c r="C645" t="n">
        <x:v>3</x:v>
      </x:c>
      <x:c r="D645" t="str">
        <x:v>3+8+10</x:v>
      </x:c>
      <x:c r="E645" s="66" t="str">
        <x:f>IF(B645="Активна",'Калькулятор'!$C$15*'Калькулятор'!$C$20*'Калькулятор'!$C$22,"")</x:f>
      </x:c>
      <x:c r="F645" s="68" t="n">
        <x:f>IF(B645="Активна",'Калькулятор'!$B$9,0)</x:f>
        <x:v>0</x:v>
      </x:c>
      <x:c r="G645" t="str">
        <x:f>IF(B645&lt;&gt;"Активна","",IF(AND('Калькулятор'!$E$15="Виграш",'Калькулятор'!$E$20="Виграш",'Калькулятор'!$E$22="Виграш"),"Виграш",IF(AND('Калькулятор'!$E$15&lt;&gt;"Програш",'Калькулятор'!$E$20&lt;&gt;"Програш",'Калькулятор'!$E$22&lt;&gt;"Програш"),"Очікується","Програш")))</x:f>
      </x:c>
      <x:c r="H645" s="68" t="n">
        <x:f>IF(B645="Активна",F645*E645,0)</x:f>
        <x:v>0</x:v>
      </x:c>
      <x:c r="I645" s="68" t="n">
        <x:f>IF(AND(B645="Активна",G645&lt;&gt;"Програш"),F645*E645,0)</x:f>
        <x:v>0</x:v>
      </x:c>
      <x:c r="J645" s="68" t="n">
        <x:f>IF(AND(B645="Активна",G645="Виграш"),F645*E645,0)</x:f>
        <x:v>0</x:v>
      </x:c>
    </x:row>
    <x:row r="646">
      <x:c r="A646" t="n">
        <x:v>645</x:v>
      </x:c>
      <x:c r="B646" t="str">
        <x:f>IF(AND(C646='Калькулятор'!$B$6,'Калькулятор'!$D$13="Так",'Калькулятор'!$D$15="Так",'Калькулятор'!$D$20="Так",'Калькулятор'!$D$22="Так"),"Активна","")</x:f>
      </x:c>
      <x:c r="C646" t="n">
        <x:v>4</x:v>
      </x:c>
      <x:c r="D646" t="str">
        <x:v>1+3+8+10</x:v>
      </x:c>
      <x:c r="E646" s="66" t="str">
        <x:f>IF(B646="Активна",'Калькулятор'!$C$13*'Калькулятор'!$C$15*'Калькулятор'!$C$20*'Калькулятор'!$C$22,"")</x:f>
      </x:c>
      <x:c r="F646" s="68" t="n">
        <x:f>IF(B646="Активна",'Калькулятор'!$B$9,0)</x:f>
        <x:v>0</x:v>
      </x:c>
      <x:c r="G646" t="str">
        <x:f>IF(B646&lt;&gt;"Активна","",IF(AND('Калькулятор'!$E$13="Виграш",'Калькулятор'!$E$15="Виграш",'Калькулятор'!$E$20="Виграш",'Калькулятор'!$E$22="Виграш"),"Виграш",IF(AND('Калькулятор'!$E$13&lt;&gt;"Програш",'Калькулятор'!$E$15&lt;&gt;"Програш",'Калькулятор'!$E$20&lt;&gt;"Програш",'Калькулятор'!$E$22&lt;&gt;"Програш"),"Очікується","Програш")))</x:f>
      </x:c>
      <x:c r="H646" s="68" t="n">
        <x:f>IF(B646="Активна",F646*E646,0)</x:f>
        <x:v>0</x:v>
      </x:c>
      <x:c r="I646" s="68" t="n">
        <x:f>IF(AND(B646="Активна",G646&lt;&gt;"Програш"),F646*E646,0)</x:f>
        <x:v>0</x:v>
      </x:c>
      <x:c r="J646" s="68" t="n">
        <x:f>IF(AND(B646="Активна",G646="Виграш"),F646*E646,0)</x:f>
        <x:v>0</x:v>
      </x:c>
    </x:row>
    <x:row r="647">
      <x:c r="A647" t="n">
        <x:v>646</x:v>
      </x:c>
      <x:c r="B647" t="str">
        <x:f>IF(AND(C647='Калькулятор'!$B$6,'Калькулятор'!$D$14="Так",'Калькулятор'!$D$15="Так",'Калькулятор'!$D$20="Так",'Калькулятор'!$D$22="Так"),"Активна","")</x:f>
      </x:c>
      <x:c r="C647" t="n">
        <x:v>4</x:v>
      </x:c>
      <x:c r="D647" t="str">
        <x:v>2+3+8+10</x:v>
      </x:c>
      <x:c r="E647" s="66" t="str">
        <x:f>IF(B647="Активна",'Калькулятор'!$C$14*'Калькулятор'!$C$15*'Калькулятор'!$C$20*'Калькулятор'!$C$22,"")</x:f>
      </x:c>
      <x:c r="F647" s="68" t="n">
        <x:f>IF(B647="Активна",'Калькулятор'!$B$9,0)</x:f>
        <x:v>0</x:v>
      </x:c>
      <x:c r="G647" t="str">
        <x:f>IF(B647&lt;&gt;"Активна","",IF(AND('Калькулятор'!$E$14="Виграш",'Калькулятор'!$E$15="Виграш",'Калькулятор'!$E$20="Виграш",'Калькулятор'!$E$22="Виграш"),"Виграш",IF(AND('Калькулятор'!$E$14&lt;&gt;"Програш",'Калькулятор'!$E$15&lt;&gt;"Програш",'Калькулятор'!$E$20&lt;&gt;"Програш",'Калькулятор'!$E$22&lt;&gt;"Програш"),"Очікується","Програш")))</x:f>
      </x:c>
      <x:c r="H647" s="68" t="n">
        <x:f>IF(B647="Активна",F647*E647,0)</x:f>
        <x:v>0</x:v>
      </x:c>
      <x:c r="I647" s="68" t="n">
        <x:f>IF(AND(B647="Активна",G647&lt;&gt;"Програш"),F647*E647,0)</x:f>
        <x:v>0</x:v>
      </x:c>
      <x:c r="J647" s="68" t="n">
        <x:f>IF(AND(B647="Активна",G647="Виграш"),F647*E647,0)</x:f>
        <x:v>0</x:v>
      </x:c>
    </x:row>
    <x:row r="648">
      <x:c r="A648" t="n">
        <x:v>647</x:v>
      </x:c>
      <x:c r="B648" t="str">
        <x:f>IF(AND(C648='Калькулятор'!$B$6,'Калькулятор'!$D$13="Так",'Калькулятор'!$D$14="Так",'Калькулятор'!$D$15="Так",'Калькулятор'!$D$20="Так",'Калькулятор'!$D$22="Так"),"Активна","")</x:f>
      </x:c>
      <x:c r="C648" t="n">
        <x:v>5</x:v>
      </x:c>
      <x:c r="D648" t="str">
        <x:v>1+2+3+8+10</x:v>
      </x:c>
      <x:c r="E648" s="66" t="str">
        <x:f>IF(B648="Активна",'Калькулятор'!$C$13*'Калькулятор'!$C$14*'Калькулятор'!$C$15*'Калькулятор'!$C$20*'Калькулятор'!$C$22,"")</x:f>
      </x:c>
      <x:c r="F648" s="68" t="n">
        <x:f>IF(B648="Активна",'Калькулятор'!$B$9,0)</x:f>
        <x:v>0</x:v>
      </x:c>
      <x:c r="G648" t="str">
        <x:f>IF(B648&lt;&gt;"Активна","",IF(AND('Калькулятор'!$E$13="Виграш",'Калькулятор'!$E$14="Виграш",'Калькулятор'!$E$15="Виграш",'Калькулятор'!$E$20="Виграш",'Калькулятор'!$E$22="Виграш"),"Виграш",IF(AND('Калькулятор'!$E$13&lt;&gt;"Програш",'Калькулятор'!$E$14&lt;&gt;"Програш",'Калькулятор'!$E$15&lt;&gt;"Програш",'Калькулятор'!$E$20&lt;&gt;"Програш",'Калькулятор'!$E$22&lt;&gt;"Програш"),"Очікується","Програш")))</x:f>
      </x:c>
      <x:c r="H648" s="68" t="n">
        <x:f>IF(B648="Активна",F648*E648,0)</x:f>
        <x:v>0</x:v>
      </x:c>
      <x:c r="I648" s="68" t="n">
        <x:f>IF(AND(B648="Активна",G648&lt;&gt;"Програш"),F648*E648,0)</x:f>
        <x:v>0</x:v>
      </x:c>
      <x:c r="J648" s="68" t="n">
        <x:f>IF(AND(B648="Активна",G648="Виграш"),F648*E648,0)</x:f>
        <x:v>0</x:v>
      </x:c>
    </x:row>
    <x:row r="649">
      <x:c r="A649" t="n">
        <x:v>648</x:v>
      </x:c>
      <x:c r="B649" t="str">
        <x:f>IF(AND(C649='Калькулятор'!$B$6,'Калькулятор'!$D$16="Так",'Калькулятор'!$D$20="Так",'Калькулятор'!$D$22="Так"),"Активна","")</x:f>
      </x:c>
      <x:c r="C649" t="n">
        <x:v>3</x:v>
      </x:c>
      <x:c r="D649" t="str">
        <x:v>4+8+10</x:v>
      </x:c>
      <x:c r="E649" s="66" t="str">
        <x:f>IF(B649="Активна",'Калькулятор'!$C$16*'Калькулятор'!$C$20*'Калькулятор'!$C$22,"")</x:f>
      </x:c>
      <x:c r="F649" s="68" t="n">
        <x:f>IF(B649="Активна",'Калькулятор'!$B$9,0)</x:f>
        <x:v>0</x:v>
      </x:c>
      <x:c r="G649" t="str">
        <x:f>IF(B649&lt;&gt;"Активна","",IF(AND('Калькулятор'!$E$16="Виграш",'Калькулятор'!$E$20="Виграш",'Калькулятор'!$E$22="Виграш"),"Виграш",IF(AND('Калькулятор'!$E$16&lt;&gt;"Програш",'Калькулятор'!$E$20&lt;&gt;"Програш",'Калькулятор'!$E$22&lt;&gt;"Програш"),"Очікується","Програш")))</x:f>
      </x:c>
      <x:c r="H649" s="68" t="n">
        <x:f>IF(B649="Активна",F649*E649,0)</x:f>
        <x:v>0</x:v>
      </x:c>
      <x:c r="I649" s="68" t="n">
        <x:f>IF(AND(B649="Активна",G649&lt;&gt;"Програш"),F649*E649,0)</x:f>
        <x:v>0</x:v>
      </x:c>
      <x:c r="J649" s="68" t="n">
        <x:f>IF(AND(B649="Активна",G649="Виграш"),F649*E649,0)</x:f>
        <x:v>0</x:v>
      </x:c>
    </x:row>
    <x:row r="650">
      <x:c r="A650" t="n">
        <x:v>649</x:v>
      </x:c>
      <x:c r="B650" t="str">
        <x:f>IF(AND(C650='Калькулятор'!$B$6,'Калькулятор'!$D$13="Так",'Калькулятор'!$D$16="Так",'Калькулятор'!$D$20="Так",'Калькулятор'!$D$22="Так"),"Активна","")</x:f>
      </x:c>
      <x:c r="C650" t="n">
        <x:v>4</x:v>
      </x:c>
      <x:c r="D650" t="str">
        <x:v>1+4+8+10</x:v>
      </x:c>
      <x:c r="E650" s="66" t="str">
        <x:f>IF(B650="Активна",'Калькулятор'!$C$13*'Калькулятор'!$C$16*'Калькулятор'!$C$20*'Калькулятор'!$C$22,"")</x:f>
      </x:c>
      <x:c r="F650" s="68" t="n">
        <x:f>IF(B650="Активна",'Калькулятор'!$B$9,0)</x:f>
        <x:v>0</x:v>
      </x:c>
      <x:c r="G650" t="str">
        <x:f>IF(B650&lt;&gt;"Активна","",IF(AND('Калькулятор'!$E$13="Виграш",'Калькулятор'!$E$16="Виграш",'Калькулятор'!$E$20="Виграш",'Калькулятор'!$E$22="Виграш"),"Виграш",IF(AND('Калькулятор'!$E$13&lt;&gt;"Програш",'Калькулятор'!$E$16&lt;&gt;"Програш",'Калькулятор'!$E$20&lt;&gt;"Програш",'Калькулятор'!$E$22&lt;&gt;"Програш"),"Очікується","Програш")))</x:f>
      </x:c>
      <x:c r="H650" s="68" t="n">
        <x:f>IF(B650="Активна",F650*E650,0)</x:f>
        <x:v>0</x:v>
      </x:c>
      <x:c r="I650" s="68" t="n">
        <x:f>IF(AND(B650="Активна",G650&lt;&gt;"Програш"),F650*E650,0)</x:f>
        <x:v>0</x:v>
      </x:c>
      <x:c r="J650" s="68" t="n">
        <x:f>IF(AND(B650="Активна",G650="Виграш"),F650*E650,0)</x:f>
        <x:v>0</x:v>
      </x:c>
    </x:row>
    <x:row r="651">
      <x:c r="A651" t="n">
        <x:v>650</x:v>
      </x:c>
      <x:c r="B651" t="str">
        <x:f>IF(AND(C651='Калькулятор'!$B$6,'Калькулятор'!$D$14="Так",'Калькулятор'!$D$16="Так",'Калькулятор'!$D$20="Так",'Калькулятор'!$D$22="Так"),"Активна","")</x:f>
      </x:c>
      <x:c r="C651" t="n">
        <x:v>4</x:v>
      </x:c>
      <x:c r="D651" t="str">
        <x:v>2+4+8+10</x:v>
      </x:c>
      <x:c r="E651" s="66" t="str">
        <x:f>IF(B651="Активна",'Калькулятор'!$C$14*'Калькулятор'!$C$16*'Калькулятор'!$C$20*'Калькулятор'!$C$22,"")</x:f>
      </x:c>
      <x:c r="F651" s="68" t="n">
        <x:f>IF(B651="Активна",'Калькулятор'!$B$9,0)</x:f>
        <x:v>0</x:v>
      </x:c>
      <x:c r="G651" t="str">
        <x:f>IF(B651&lt;&gt;"Активна","",IF(AND('Калькулятор'!$E$14="Виграш",'Калькулятор'!$E$16="Виграш",'Калькулятор'!$E$20="Виграш",'Калькулятор'!$E$22="Виграш"),"Виграш",IF(AND('Калькулятор'!$E$14&lt;&gt;"Програш",'Калькулятор'!$E$16&lt;&gt;"Програш",'Калькулятор'!$E$20&lt;&gt;"Програш",'Калькулятор'!$E$22&lt;&gt;"Програш"),"Очікується","Програш")))</x:f>
      </x:c>
      <x:c r="H651" s="68" t="n">
        <x:f>IF(B651="Активна",F651*E651,0)</x:f>
        <x:v>0</x:v>
      </x:c>
      <x:c r="I651" s="68" t="n">
        <x:f>IF(AND(B651="Активна",G651&lt;&gt;"Програш"),F651*E651,0)</x:f>
        <x:v>0</x:v>
      </x:c>
      <x:c r="J651" s="68" t="n">
        <x:f>IF(AND(B651="Активна",G651="Виграш"),F651*E651,0)</x:f>
        <x:v>0</x:v>
      </x:c>
    </x:row>
    <x:row r="652">
      <x:c r="A652" t="n">
        <x:v>651</x:v>
      </x:c>
      <x:c r="B652" t="str">
        <x:f>IF(AND(C652='Калькулятор'!$B$6,'Калькулятор'!$D$13="Так",'Калькулятор'!$D$14="Так",'Калькулятор'!$D$16="Так",'Калькулятор'!$D$20="Так",'Калькулятор'!$D$22="Так"),"Активна","")</x:f>
      </x:c>
      <x:c r="C652" t="n">
        <x:v>5</x:v>
      </x:c>
      <x:c r="D652" t="str">
        <x:v>1+2+4+8+10</x:v>
      </x:c>
      <x:c r="E652" s="66" t="str">
        <x:f>IF(B652="Активна",'Калькулятор'!$C$13*'Калькулятор'!$C$14*'Калькулятор'!$C$16*'Калькулятор'!$C$20*'Калькулятор'!$C$22,"")</x:f>
      </x:c>
      <x:c r="F652" s="68" t="n">
        <x:f>IF(B652="Активна",'Калькулятор'!$B$9,0)</x:f>
        <x:v>0</x:v>
      </x:c>
      <x:c r="G652" t="str">
        <x:f>IF(B652&lt;&gt;"Активна","",IF(AND('Калькулятор'!$E$13="Виграш",'Калькулятор'!$E$14="Виграш",'Калькулятор'!$E$16="Виграш",'Калькулятор'!$E$20="Виграш",'Калькулятор'!$E$22="Виграш"),"Виграш",IF(AND('Калькулятор'!$E$13&lt;&gt;"Програш",'Калькулятор'!$E$14&lt;&gt;"Програш",'Калькулятор'!$E$16&lt;&gt;"Програш",'Калькулятор'!$E$20&lt;&gt;"Програш",'Калькулятор'!$E$22&lt;&gt;"Програш"),"Очікується","Програш")))</x:f>
      </x:c>
      <x:c r="H652" s="68" t="n">
        <x:f>IF(B652="Активна",F652*E652,0)</x:f>
        <x:v>0</x:v>
      </x:c>
      <x:c r="I652" s="68" t="n">
        <x:f>IF(AND(B652="Активна",G652&lt;&gt;"Програш"),F652*E652,0)</x:f>
        <x:v>0</x:v>
      </x:c>
      <x:c r="J652" s="68" t="n">
        <x:f>IF(AND(B652="Активна",G652="Виграш"),F652*E652,0)</x:f>
        <x:v>0</x:v>
      </x:c>
    </x:row>
    <x:row r="653">
      <x:c r="A653" t="n">
        <x:v>652</x:v>
      </x:c>
      <x:c r="B653" t="str">
        <x:f>IF(AND(C653='Калькулятор'!$B$6,'Калькулятор'!$D$15="Так",'Калькулятор'!$D$16="Так",'Калькулятор'!$D$20="Так",'Калькулятор'!$D$22="Так"),"Активна","")</x:f>
      </x:c>
      <x:c r="C653" t="n">
        <x:v>4</x:v>
      </x:c>
      <x:c r="D653" t="str">
        <x:v>3+4+8+10</x:v>
      </x:c>
      <x:c r="E653" s="66" t="str">
        <x:f>IF(B653="Активна",'Калькулятор'!$C$15*'Калькулятор'!$C$16*'Калькулятор'!$C$20*'Калькулятор'!$C$22,"")</x:f>
      </x:c>
      <x:c r="F653" s="68" t="n">
        <x:f>IF(B653="Активна",'Калькулятор'!$B$9,0)</x:f>
        <x:v>0</x:v>
      </x:c>
      <x:c r="G653" t="str">
        <x:f>IF(B653&lt;&gt;"Активна","",IF(AND('Калькулятор'!$E$15="Виграш",'Калькулятор'!$E$16="Виграш",'Калькулятор'!$E$20="Виграш",'Калькулятор'!$E$22="Виграш"),"Виграш",IF(AND('Калькулятор'!$E$15&lt;&gt;"Програш",'Калькулятор'!$E$16&lt;&gt;"Програш",'Калькулятор'!$E$20&lt;&gt;"Програш",'Калькулятор'!$E$22&lt;&gt;"Програш"),"Очікується","Програш")))</x:f>
      </x:c>
      <x:c r="H653" s="68" t="n">
        <x:f>IF(B653="Активна",F653*E653,0)</x:f>
        <x:v>0</x:v>
      </x:c>
      <x:c r="I653" s="68" t="n">
        <x:f>IF(AND(B653="Активна",G653&lt;&gt;"Програш"),F653*E653,0)</x:f>
        <x:v>0</x:v>
      </x:c>
      <x:c r="J653" s="68" t="n">
        <x:f>IF(AND(B653="Активна",G653="Виграш"),F653*E653,0)</x:f>
        <x:v>0</x:v>
      </x:c>
    </x:row>
    <x:row r="654">
      <x:c r="A654" t="n">
        <x:v>653</x:v>
      </x:c>
      <x:c r="B654" t="str">
        <x:f>IF(AND(C654='Калькулятор'!$B$6,'Калькулятор'!$D$13="Так",'Калькулятор'!$D$15="Так",'Калькулятор'!$D$16="Так",'Калькулятор'!$D$20="Так",'Калькулятор'!$D$22="Так"),"Активна","")</x:f>
      </x:c>
      <x:c r="C654" t="n">
        <x:v>5</x:v>
      </x:c>
      <x:c r="D654" t="str">
        <x:v>1+3+4+8+10</x:v>
      </x:c>
      <x:c r="E654" s="66" t="str">
        <x:f>IF(B654="Активна",'Калькулятор'!$C$13*'Калькулятор'!$C$15*'Калькулятор'!$C$16*'Калькулятор'!$C$20*'Калькулятор'!$C$22,"")</x:f>
      </x:c>
      <x:c r="F654" s="68" t="n">
        <x:f>IF(B654="Активна",'Калькулятор'!$B$9,0)</x:f>
        <x:v>0</x:v>
      </x:c>
      <x:c r="G654" t="str">
        <x:f>IF(B654&lt;&gt;"Активна","",IF(AND('Калькулятор'!$E$13="Виграш",'Калькулятор'!$E$15="Виграш",'Калькулятор'!$E$16="Виграш",'Калькулятор'!$E$20="Виграш",'Калькулятор'!$E$22="Виграш"),"Виграш",IF(AND('Калькулятор'!$E$13&lt;&gt;"Програш",'Калькулятор'!$E$15&lt;&gt;"Програш",'Калькулятор'!$E$16&lt;&gt;"Програш",'Калькулятор'!$E$20&lt;&gt;"Програш",'Калькулятор'!$E$22&lt;&gt;"Програш"),"Очікується","Програш")))</x:f>
      </x:c>
      <x:c r="H654" s="68" t="n">
        <x:f>IF(B654="Активна",F654*E654,0)</x:f>
        <x:v>0</x:v>
      </x:c>
      <x:c r="I654" s="68" t="n">
        <x:f>IF(AND(B654="Активна",G654&lt;&gt;"Програш"),F654*E654,0)</x:f>
        <x:v>0</x:v>
      </x:c>
      <x:c r="J654" s="68" t="n">
        <x:f>IF(AND(B654="Активна",G654="Виграш"),F654*E654,0)</x:f>
        <x:v>0</x:v>
      </x:c>
    </x:row>
    <x:row r="655">
      <x:c r="A655" t="n">
        <x:v>654</x:v>
      </x:c>
      <x:c r="B655" t="str">
        <x:f>IF(AND(C655='Калькулятор'!$B$6,'Калькулятор'!$D$14="Так",'Калькулятор'!$D$15="Так",'Калькулятор'!$D$16="Так",'Калькулятор'!$D$20="Так",'Калькулятор'!$D$22="Так"),"Активна","")</x:f>
      </x:c>
      <x:c r="C655" t="n">
        <x:v>5</x:v>
      </x:c>
      <x:c r="D655" t="str">
        <x:v>2+3+4+8+10</x:v>
      </x:c>
      <x:c r="E655" s="66" t="str">
        <x:f>IF(B655="Активна",'Калькулятор'!$C$14*'Калькулятор'!$C$15*'Калькулятор'!$C$16*'Калькулятор'!$C$20*'Калькулятор'!$C$22,"")</x:f>
      </x:c>
      <x:c r="F655" s="68" t="n">
        <x:f>IF(B655="Активна",'Калькулятор'!$B$9,0)</x:f>
        <x:v>0</x:v>
      </x:c>
      <x:c r="G655" t="str">
        <x:f>IF(B655&lt;&gt;"Активна","",IF(AND('Калькулятор'!$E$14="Виграш",'Калькулятор'!$E$15="Виграш",'Калькулятор'!$E$16="Виграш",'Калькулятор'!$E$20="Виграш",'Калькулятор'!$E$22="Виграш"),"Виграш",IF(AND('Калькулятор'!$E$14&lt;&gt;"Програш",'Калькулятор'!$E$15&lt;&gt;"Програш",'Калькулятор'!$E$16&lt;&gt;"Програш",'Калькулятор'!$E$20&lt;&gt;"Програш",'Калькулятор'!$E$22&lt;&gt;"Програш"),"Очікується","Програш")))</x:f>
      </x:c>
      <x:c r="H655" s="68" t="n">
        <x:f>IF(B655="Активна",F655*E655,0)</x:f>
        <x:v>0</x:v>
      </x:c>
      <x:c r="I655" s="68" t="n">
        <x:f>IF(AND(B655="Активна",G655&lt;&gt;"Програш"),F655*E655,0)</x:f>
        <x:v>0</x:v>
      </x:c>
      <x:c r="J655" s="68" t="n">
        <x:f>IF(AND(B655="Активна",G655="Виграш"),F655*E655,0)</x:f>
        <x:v>0</x:v>
      </x:c>
    </x:row>
    <x:row r="656">
      <x:c r="A656" t="n">
        <x:v>655</x:v>
      </x:c>
      <x:c r="B656" t="str">
        <x:f>IF(AND(C656='Калькулятор'!$B$6,'Калькулятор'!$D$13="Так",'Калькулятор'!$D$14="Так",'Калькулятор'!$D$15="Так",'Калькулятор'!$D$16="Так",'Калькулятор'!$D$20="Так",'Калькулятор'!$D$22="Так"),"Активна","")</x:f>
      </x:c>
      <x:c r="C656" t="n">
        <x:v>6</x:v>
      </x:c>
      <x:c r="D656" t="str">
        <x:v>1+2+3+4+8+10</x:v>
      </x:c>
      <x:c r="E656" s="66" t="str">
        <x:f>IF(B656="Активна",'Калькулятор'!$C$13*'Калькулятор'!$C$14*'Калькулятор'!$C$15*'Калькулятор'!$C$16*'Калькулятор'!$C$20*'Калькулятор'!$C$22,"")</x:f>
      </x:c>
      <x:c r="F656" s="68" t="n">
        <x:f>IF(B656="Активна",'Калькулятор'!$B$9,0)</x:f>
        <x:v>0</x:v>
      </x:c>
      <x:c r="G656" t="str">
        <x:f>IF(B656&lt;&gt;"Активна","",IF(AND('Калькулятор'!$E$13="Виграш",'Калькулятор'!$E$14="Виграш",'Калькулятор'!$E$15="Виграш",'Калькулятор'!$E$16="Виграш",'Калькулятор'!$E$20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$20&lt;&gt;"Програш",'Калькулятор'!$E$22&lt;&gt;"Програш"),"Очікується","Програш")))</x:f>
      </x:c>
      <x:c r="H656" s="68" t="n">
        <x:f>IF(B656="Активна",F656*E656,0)</x:f>
        <x:v>0</x:v>
      </x:c>
      <x:c r="I656" s="68" t="n">
        <x:f>IF(AND(B656="Активна",G656&lt;&gt;"Програш"),F656*E656,0)</x:f>
        <x:v>0</x:v>
      </x:c>
      <x:c r="J656" s="68" t="n">
        <x:f>IF(AND(B656="Активна",G656="Виграш"),F656*E656,0)</x:f>
        <x:v>0</x:v>
      </x:c>
    </x:row>
    <x:row r="657">
      <x:c r="A657" t="n">
        <x:v>656</x:v>
      </x:c>
      <x:c r="B657" t="str">
        <x:f>IF(AND(C657='Калькулятор'!$B$6,'Калькулятор'!$D$17="Так",'Калькулятор'!$D$20="Так",'Калькулятор'!$D$22="Так"),"Активна","")</x:f>
      </x:c>
      <x:c r="C657" t="n">
        <x:v>3</x:v>
      </x:c>
      <x:c r="D657" t="str">
        <x:v>5+8+10</x:v>
      </x:c>
      <x:c r="E657" s="66" t="str">
        <x:f>IF(B657="Активна",'Калькулятор'!$C$17*'Калькулятор'!$C$20*'Калькулятор'!$C$22,"")</x:f>
      </x:c>
      <x:c r="F657" s="68" t="n">
        <x:f>IF(B657="Активна",'Калькулятор'!$B$9,0)</x:f>
        <x:v>0</x:v>
      </x:c>
      <x:c r="G657" t="str">
        <x:f>IF(B657&lt;&gt;"Активна","",IF(AND('Калькулятор'!$E$17="Виграш",'Калькулятор'!$E$20="Виграш",'Калькулятор'!$E$22="Виграш"),"Виграш",IF(AND('Калькулятор'!$E$17&lt;&gt;"Програш",'Калькулятор'!$E$20&lt;&gt;"Програш",'Калькулятор'!$E$22&lt;&gt;"Програш"),"Очікується","Програш")))</x:f>
      </x:c>
      <x:c r="H657" s="68" t="n">
        <x:f>IF(B657="Активна",F657*E657,0)</x:f>
        <x:v>0</x:v>
      </x:c>
      <x:c r="I657" s="68" t="n">
        <x:f>IF(AND(B657="Активна",G657&lt;&gt;"Програш"),F657*E657,0)</x:f>
        <x:v>0</x:v>
      </x:c>
      <x:c r="J657" s="68" t="n">
        <x:f>IF(AND(B657="Активна",G657="Виграш"),F657*E657,0)</x:f>
        <x:v>0</x:v>
      </x:c>
    </x:row>
    <x:row r="658">
      <x:c r="A658" t="n">
        <x:v>657</x:v>
      </x:c>
      <x:c r="B658" t="str">
        <x:f>IF(AND(C658='Калькулятор'!$B$6,'Калькулятор'!$D$13="Так",'Калькулятор'!$D$17="Так",'Калькулятор'!$D$20="Так",'Калькулятор'!$D$22="Так"),"Активна","")</x:f>
      </x:c>
      <x:c r="C658" t="n">
        <x:v>4</x:v>
      </x:c>
      <x:c r="D658" t="str">
        <x:v>1+5+8+10</x:v>
      </x:c>
      <x:c r="E658" s="66" t="str">
        <x:f>IF(B658="Активна",'Калькулятор'!$C$13*'Калькулятор'!$C$17*'Калькулятор'!$C$20*'Калькулятор'!$C$22,"")</x:f>
      </x:c>
      <x:c r="F658" s="68" t="n">
        <x:f>IF(B658="Активна",'Калькулятор'!$B$9,0)</x:f>
        <x:v>0</x:v>
      </x:c>
      <x:c r="G658" t="str">
        <x:f>IF(B658&lt;&gt;"Активна","",IF(AND('Калькулятор'!$E$13="Виграш",'Калькулятор'!$E$17="Виграш",'Калькулятор'!$E$20="Виграш",'Калькулятор'!$E$22="Виграш"),"Виграш",IF(AND('Калькулятор'!$E$13&lt;&gt;"Програш",'Калькулятор'!$E$17&lt;&gt;"Програш",'Калькулятор'!$E$20&lt;&gt;"Програш",'Калькулятор'!$E$22&lt;&gt;"Програш"),"Очікується","Програш")))</x:f>
      </x:c>
      <x:c r="H658" s="68" t="n">
        <x:f>IF(B658="Активна",F658*E658,0)</x:f>
        <x:v>0</x:v>
      </x:c>
      <x:c r="I658" s="68" t="n">
        <x:f>IF(AND(B658="Активна",G658&lt;&gt;"Програш"),F658*E658,0)</x:f>
        <x:v>0</x:v>
      </x:c>
      <x:c r="J658" s="68" t="n">
        <x:f>IF(AND(B658="Активна",G658="Виграш"),F658*E658,0)</x:f>
        <x:v>0</x:v>
      </x:c>
    </x:row>
    <x:row r="659">
      <x:c r="A659" t="n">
        <x:v>658</x:v>
      </x:c>
      <x:c r="B659" t="str">
        <x:f>IF(AND(C659='Калькулятор'!$B$6,'Калькулятор'!$D$14="Так",'Калькулятор'!$D$17="Так",'Калькулятор'!$D$20="Так",'Калькулятор'!$D$22="Так"),"Активна","")</x:f>
      </x:c>
      <x:c r="C659" t="n">
        <x:v>4</x:v>
      </x:c>
      <x:c r="D659" t="str">
        <x:v>2+5+8+10</x:v>
      </x:c>
      <x:c r="E659" s="66" t="str">
        <x:f>IF(B659="Активна",'Калькулятор'!$C$14*'Калькулятор'!$C$17*'Калькулятор'!$C$20*'Калькулятор'!$C$22,"")</x:f>
      </x:c>
      <x:c r="F659" s="68" t="n">
        <x:f>IF(B659="Активна",'Калькулятор'!$B$9,0)</x:f>
        <x:v>0</x:v>
      </x:c>
      <x:c r="G659" t="str">
        <x:f>IF(B659&lt;&gt;"Активна","",IF(AND('Калькулятор'!$E$14="Виграш",'Калькулятор'!$E$17="Виграш",'Калькулятор'!$E$20="Виграш",'Калькулятор'!$E$22="Виграш"),"Виграш",IF(AND('Калькулятор'!$E$14&lt;&gt;"Програш",'Калькулятор'!$E$17&lt;&gt;"Програш",'Калькулятор'!$E$20&lt;&gt;"Програш",'Калькулятор'!$E$22&lt;&gt;"Програш"),"Очікується","Програш")))</x:f>
      </x:c>
      <x:c r="H659" s="68" t="n">
        <x:f>IF(B659="Активна",F659*E659,0)</x:f>
        <x:v>0</x:v>
      </x:c>
      <x:c r="I659" s="68" t="n">
        <x:f>IF(AND(B659="Активна",G659&lt;&gt;"Програш"),F659*E659,0)</x:f>
        <x:v>0</x:v>
      </x:c>
      <x:c r="J659" s="68" t="n">
        <x:f>IF(AND(B659="Активна",G659="Виграш"),F659*E659,0)</x:f>
        <x:v>0</x:v>
      </x:c>
    </x:row>
    <x:row r="660">
      <x:c r="A660" t="n">
        <x:v>659</x:v>
      </x:c>
      <x:c r="B660" t="str">
        <x:f>IF(AND(C660='Калькулятор'!$B$6,'Калькулятор'!$D$13="Так",'Калькулятор'!$D$14="Так",'Калькулятор'!$D$17="Так",'Калькулятор'!$D$20="Так",'Калькулятор'!$D$22="Так"),"Активна","")</x:f>
      </x:c>
      <x:c r="C660" t="n">
        <x:v>5</x:v>
      </x:c>
      <x:c r="D660" t="str">
        <x:v>1+2+5+8+10</x:v>
      </x:c>
      <x:c r="E660" s="66" t="str">
        <x:f>IF(B660="Активна",'Калькулятор'!$C$13*'Калькулятор'!$C$14*'Калькулятор'!$C$17*'Калькулятор'!$C$20*'Калькулятор'!$C$22,"")</x:f>
      </x:c>
      <x:c r="F660" s="68" t="n">
        <x:f>IF(B660="Активна",'Калькулятор'!$B$9,0)</x:f>
        <x:v>0</x:v>
      </x:c>
      <x:c r="G660" t="str">
        <x:f>IF(B660&lt;&gt;"Активна","",IF(AND('Калькулятор'!$E$13="Виграш",'Калькулятор'!$E$14="Виграш",'Калькулятор'!$E$17="Виграш",'Калькулятор'!$E$20="Виграш",'Калькулятор'!$E$22="Виграш"),"Виграш",IF(AND('Калькулятор'!$E$13&lt;&gt;"Програш",'Калькулятор'!$E$14&lt;&gt;"Програш",'Калькулятор'!$E$17&lt;&gt;"Програш",'Калькулятор'!$E$20&lt;&gt;"Програш",'Калькулятор'!$E$22&lt;&gt;"Програш"),"Очікується","Програш")))</x:f>
      </x:c>
      <x:c r="H660" s="68" t="n">
        <x:f>IF(B660="Активна",F660*E660,0)</x:f>
        <x:v>0</x:v>
      </x:c>
      <x:c r="I660" s="68" t="n">
        <x:f>IF(AND(B660="Активна",G660&lt;&gt;"Програш"),F660*E660,0)</x:f>
        <x:v>0</x:v>
      </x:c>
      <x:c r="J660" s="68" t="n">
        <x:f>IF(AND(B660="Активна",G660="Виграш"),F660*E660,0)</x:f>
        <x:v>0</x:v>
      </x:c>
    </x:row>
    <x:row r="661">
      <x:c r="A661" t="n">
        <x:v>660</x:v>
      </x:c>
      <x:c r="B661" t="str">
        <x:f>IF(AND(C661='Калькулятор'!$B$6,'Калькулятор'!$D$15="Так",'Калькулятор'!$D$17="Так",'Калькулятор'!$D$20="Так",'Калькулятор'!$D$22="Так"),"Активна","")</x:f>
      </x:c>
      <x:c r="C661" t="n">
        <x:v>4</x:v>
      </x:c>
      <x:c r="D661" t="str">
        <x:v>3+5+8+10</x:v>
      </x:c>
      <x:c r="E661" s="66" t="str">
        <x:f>IF(B661="Активна",'Калькулятор'!$C$15*'Калькулятор'!$C$17*'Калькулятор'!$C$20*'Калькулятор'!$C$22,"")</x:f>
      </x:c>
      <x:c r="F661" s="68" t="n">
        <x:f>IF(B661="Активна",'Калькулятор'!$B$9,0)</x:f>
        <x:v>0</x:v>
      </x:c>
      <x:c r="G661" t="str">
        <x:f>IF(B661&lt;&gt;"Активна","",IF(AND('Калькулятор'!$E$15="Виграш",'Калькулятор'!$E$17="Виграш",'Калькулятор'!$E$20="Виграш",'Калькулятор'!$E$22="Виграш"),"Виграш",IF(AND('Калькулятор'!$E$15&lt;&gt;"Програш",'Калькулятор'!$E$17&lt;&gt;"Програш",'Калькулятор'!$E$20&lt;&gt;"Програш",'Калькулятор'!$E$22&lt;&gt;"Програш"),"Очікується","Програш")))</x:f>
      </x:c>
      <x:c r="H661" s="68" t="n">
        <x:f>IF(B661="Активна",F661*E661,0)</x:f>
        <x:v>0</x:v>
      </x:c>
      <x:c r="I661" s="68" t="n">
        <x:f>IF(AND(B661="Активна",G661&lt;&gt;"Програш"),F661*E661,0)</x:f>
        <x:v>0</x:v>
      </x:c>
      <x:c r="J661" s="68" t="n">
        <x:f>IF(AND(B661="Активна",G661="Виграш"),F661*E661,0)</x:f>
        <x:v>0</x:v>
      </x:c>
    </x:row>
    <x:row r="662">
      <x:c r="A662" t="n">
        <x:v>661</x:v>
      </x:c>
      <x:c r="B662" t="str">
        <x:f>IF(AND(C662='Калькулятор'!$B$6,'Калькулятор'!$D$13="Так",'Калькулятор'!$D$15="Так",'Калькулятор'!$D$17="Так",'Калькулятор'!$D$20="Так",'Калькулятор'!$D$22="Так"),"Активна","")</x:f>
      </x:c>
      <x:c r="C662" t="n">
        <x:v>5</x:v>
      </x:c>
      <x:c r="D662" t="str">
        <x:v>1+3+5+8+10</x:v>
      </x:c>
      <x:c r="E662" s="66" t="str">
        <x:f>IF(B662="Активна",'Калькулятор'!$C$13*'Калькулятор'!$C$15*'Калькулятор'!$C$17*'Калькулятор'!$C$20*'Калькулятор'!$C$22,"")</x:f>
      </x:c>
      <x:c r="F662" s="68" t="n">
        <x:f>IF(B662="Активна",'Калькулятор'!$B$9,0)</x:f>
        <x:v>0</x:v>
      </x:c>
      <x:c r="G662" t="str">
        <x:f>IF(B662&lt;&gt;"Активна","",IF(AND('Калькулятор'!$E$13="Виграш",'Калькулятор'!$E$15="Виграш",'Калькулятор'!$E$17="Виграш",'Калькулятор'!$E$20="Виграш",'Калькулятор'!$E$22="Виграш"),"Виграш",IF(AND('Калькулятор'!$E$13&lt;&gt;"Програш",'Калькулятор'!$E$15&lt;&gt;"Програш",'Калькулятор'!$E$17&lt;&gt;"Програш",'Калькулятор'!$E$20&lt;&gt;"Програш",'Калькулятор'!$E$22&lt;&gt;"Програш"),"Очікується","Програш")))</x:f>
      </x:c>
      <x:c r="H662" s="68" t="n">
        <x:f>IF(B662="Активна",F662*E662,0)</x:f>
        <x:v>0</x:v>
      </x:c>
      <x:c r="I662" s="68" t="n">
        <x:f>IF(AND(B662="Активна",G662&lt;&gt;"Програш"),F662*E662,0)</x:f>
        <x:v>0</x:v>
      </x:c>
      <x:c r="J662" s="68" t="n">
        <x:f>IF(AND(B662="Активна",G662="Виграш"),F662*E662,0)</x:f>
        <x:v>0</x:v>
      </x:c>
    </x:row>
    <x:row r="663">
      <x:c r="A663" t="n">
        <x:v>662</x:v>
      </x:c>
      <x:c r="B663" t="str">
        <x:f>IF(AND(C663='Калькулятор'!$B$6,'Калькулятор'!$D$14="Так",'Калькулятор'!$D$15="Так",'Калькулятор'!$D$17="Так",'Калькулятор'!$D$20="Так",'Калькулятор'!$D$22="Так"),"Активна","")</x:f>
      </x:c>
      <x:c r="C663" t="n">
        <x:v>5</x:v>
      </x:c>
      <x:c r="D663" t="str">
        <x:v>2+3+5+8+10</x:v>
      </x:c>
      <x:c r="E663" s="66" t="str">
        <x:f>IF(B663="Активна",'Калькулятор'!$C$14*'Калькулятор'!$C$15*'Калькулятор'!$C$17*'Калькулятор'!$C$20*'Калькулятор'!$C$22,"")</x:f>
      </x:c>
      <x:c r="F663" s="68" t="n">
        <x:f>IF(B663="Активна",'Калькулятор'!$B$9,0)</x:f>
        <x:v>0</x:v>
      </x:c>
      <x:c r="G663" t="str">
        <x:f>IF(B663&lt;&gt;"Активна","",IF(AND('Калькулятор'!$E$14="Виграш",'Калькулятор'!$E$15="Виграш",'Калькулятор'!$E$17="Виграш",'Калькулятор'!$E$20="Виграш",'Калькулятор'!$E$22="Виграш"),"Виграш",IF(AND('Калькулятор'!$E$14&lt;&gt;"Програш",'Калькулятор'!$E$15&lt;&gt;"Програш",'Калькулятор'!$E$17&lt;&gt;"Програш",'Калькулятор'!$E$20&lt;&gt;"Програш",'Калькулятор'!$E$22&lt;&gt;"Програш"),"Очікується","Програш")))</x:f>
      </x:c>
      <x:c r="H663" s="68" t="n">
        <x:f>IF(B663="Активна",F663*E663,0)</x:f>
        <x:v>0</x:v>
      </x:c>
      <x:c r="I663" s="68" t="n">
        <x:f>IF(AND(B663="Активна",G663&lt;&gt;"Програш"),F663*E663,0)</x:f>
        <x:v>0</x:v>
      </x:c>
      <x:c r="J663" s="68" t="n">
        <x:f>IF(AND(B663="Активна",G663="Виграш"),F663*E663,0)</x:f>
        <x:v>0</x:v>
      </x:c>
    </x:row>
    <x:row r="664">
      <x:c r="A664" t="n">
        <x:v>663</x:v>
      </x:c>
      <x:c r="B664" t="str">
        <x:f>IF(AND(C664='Калькулятор'!$B$6,'Калькулятор'!$D$13="Так",'Калькулятор'!$D$14="Так",'Калькулятор'!$D$15="Так",'Калькулятор'!$D$17="Так",'Калькулятор'!$D$20="Так",'Калькулятор'!$D$22="Так"),"Активна","")</x:f>
      </x:c>
      <x:c r="C664" t="n">
        <x:v>6</x:v>
      </x:c>
      <x:c r="D664" t="str">
        <x:v>1+2+3+5+8+10</x:v>
      </x:c>
      <x:c r="E664" s="66" t="str">
        <x:f>IF(B664="Активна",'Калькулятор'!$C$13*'Калькулятор'!$C$14*'Калькулятор'!$C$15*'Калькулятор'!$C$17*'Калькулятор'!$C$20*'Калькулятор'!$C$22,"")</x:f>
      </x:c>
      <x:c r="F664" s="68" t="n">
        <x:f>IF(B664="Активна",'Калькулятор'!$B$9,0)</x:f>
        <x:v>0</x:v>
      </x:c>
      <x:c r="G664" t="str">
        <x:f>IF(B664&lt;&gt;"Активна","",IF(AND('Калькулятор'!$E$13="Виграш",'Калькулятор'!$E$14="Виграш",'Калькулятор'!$E$15="Виграш",'Калькулятор'!$E$17="Виграш",'Калькулятор'!$E$20="Виграш",'Калькулятор'!$E$22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$20&lt;&gt;"Програш",'Калькулятор'!$E$22&lt;&gt;"Програш"),"Очікується","Програш")))</x:f>
      </x:c>
      <x:c r="H664" s="68" t="n">
        <x:f>IF(B664="Активна",F664*E664,0)</x:f>
        <x:v>0</x:v>
      </x:c>
      <x:c r="I664" s="68" t="n">
        <x:f>IF(AND(B664="Активна",G664&lt;&gt;"Програш"),F664*E664,0)</x:f>
        <x:v>0</x:v>
      </x:c>
      <x:c r="J664" s="68" t="n">
        <x:f>IF(AND(B664="Активна",G664="Виграш"),F664*E664,0)</x:f>
        <x:v>0</x:v>
      </x:c>
    </x:row>
    <x:row r="665">
      <x:c r="A665" t="n">
        <x:v>664</x:v>
      </x:c>
      <x:c r="B665" t="str">
        <x:f>IF(AND(C665='Калькулятор'!$B$6,'Калькулятор'!$D$16="Так",'Калькулятор'!$D$17="Так",'Калькулятор'!$D$20="Так",'Калькулятор'!$D$22="Так"),"Активна","")</x:f>
      </x:c>
      <x:c r="C665" t="n">
        <x:v>4</x:v>
      </x:c>
      <x:c r="D665" t="str">
        <x:v>4+5+8+10</x:v>
      </x:c>
      <x:c r="E665" s="66" t="str">
        <x:f>IF(B665="Активна",'Калькулятор'!$C$16*'Калькулятор'!$C$17*'Калькулятор'!$C$20*'Калькулятор'!$C$22,"")</x:f>
      </x:c>
      <x:c r="F665" s="68" t="n">
        <x:f>IF(B665="Активна",'Калькулятор'!$B$9,0)</x:f>
        <x:v>0</x:v>
      </x:c>
      <x:c r="G665" t="str">
        <x:f>IF(B665&lt;&gt;"Активна","",IF(AND('Калькулятор'!$E$16="Виграш",'Калькулятор'!$E$17="Виграш",'Калькулятор'!$E$20="Виграш",'Калькулятор'!$E$22="Виграш"),"Виграш",IF(AND('Калькулятор'!$E$16&lt;&gt;"Програш",'Калькулятор'!$E$17&lt;&gt;"Програш",'Калькулятор'!$E$20&lt;&gt;"Програш",'Калькулятор'!$E$22&lt;&gt;"Програш"),"Очікується","Програш")))</x:f>
      </x:c>
      <x:c r="H665" s="68" t="n">
        <x:f>IF(B665="Активна",F665*E665,0)</x:f>
        <x:v>0</x:v>
      </x:c>
      <x:c r="I665" s="68" t="n">
        <x:f>IF(AND(B665="Активна",G665&lt;&gt;"Програш"),F665*E665,0)</x:f>
        <x:v>0</x:v>
      </x:c>
      <x:c r="J665" s="68" t="n">
        <x:f>IF(AND(B665="Активна",G665="Виграш"),F665*E665,0)</x:f>
        <x:v>0</x:v>
      </x:c>
    </x:row>
    <x:row r="666">
      <x:c r="A666" t="n">
        <x:v>665</x:v>
      </x:c>
      <x:c r="B666" t="str">
        <x:f>IF(AND(C666='Калькулятор'!$B$6,'Калькулятор'!$D$13="Так",'Калькулятор'!$D$16="Так",'Калькулятор'!$D$17="Так",'Калькулятор'!$D$20="Так",'Калькулятор'!$D$22="Так"),"Активна","")</x:f>
      </x:c>
      <x:c r="C666" t="n">
        <x:v>5</x:v>
      </x:c>
      <x:c r="D666" t="str">
        <x:v>1+4+5+8+10</x:v>
      </x:c>
      <x:c r="E666" s="66" t="str">
        <x:f>IF(B666="Активна",'Калькулятор'!$C$13*'Калькулятор'!$C$16*'Калькулятор'!$C$17*'Калькулятор'!$C$20*'Калькулятор'!$C$22,"")</x:f>
      </x:c>
      <x:c r="F666" s="68" t="n">
        <x:f>IF(B666="Активна",'Калькулятор'!$B$9,0)</x:f>
        <x:v>0</x:v>
      </x:c>
      <x:c r="G666" t="str">
        <x:f>IF(B666&lt;&gt;"Активна","",IF(AND('Калькулятор'!$E$13="Виграш",'Калькулятор'!$E$16="Виграш",'Калькулятор'!$E$17="Виграш",'Калькулятор'!$E$20="Виграш",'Калькулятор'!$E$22="Виграш"),"Виграш",IF(AND('Калькулятор'!$E$13&lt;&gt;"Програш",'Калькулятор'!$E$16&lt;&gt;"Програш",'Калькулятор'!$E$17&lt;&gt;"Програш",'Калькулятор'!$E$20&lt;&gt;"Програш",'Калькулятор'!$E$22&lt;&gt;"Програш"),"Очікується","Програш")))</x:f>
      </x:c>
      <x:c r="H666" s="68" t="n">
        <x:f>IF(B666="Активна",F666*E666,0)</x:f>
        <x:v>0</x:v>
      </x:c>
      <x:c r="I666" s="68" t="n">
        <x:f>IF(AND(B666="Активна",G666&lt;&gt;"Програш"),F666*E666,0)</x:f>
        <x:v>0</x:v>
      </x:c>
      <x:c r="J666" s="68" t="n">
        <x:f>IF(AND(B666="Активна",G666="Виграш"),F666*E666,0)</x:f>
        <x:v>0</x:v>
      </x:c>
    </x:row>
    <x:row r="667">
      <x:c r="A667" t="n">
        <x:v>666</x:v>
      </x:c>
      <x:c r="B667" t="str">
        <x:f>IF(AND(C667='Калькулятор'!$B$6,'Калькулятор'!$D$14="Так",'Калькулятор'!$D$16="Так",'Калькулятор'!$D$17="Так",'Калькулятор'!$D$20="Так",'Калькулятор'!$D$22="Так"),"Активна","")</x:f>
      </x:c>
      <x:c r="C667" t="n">
        <x:v>5</x:v>
      </x:c>
      <x:c r="D667" t="str">
        <x:v>2+4+5+8+10</x:v>
      </x:c>
      <x:c r="E667" s="66" t="str">
        <x:f>IF(B667="Активна",'Калькулятор'!$C$14*'Калькулятор'!$C$16*'Калькулятор'!$C$17*'Калькулятор'!$C$20*'Калькулятор'!$C$22,"")</x:f>
      </x:c>
      <x:c r="F667" s="68" t="n">
        <x:f>IF(B667="Активна",'Калькулятор'!$B$9,0)</x:f>
        <x:v>0</x:v>
      </x:c>
      <x:c r="G667" t="str">
        <x:f>IF(B667&lt;&gt;"Активна","",IF(AND('Калькулятор'!$E$14="Виграш",'Калькулятор'!$E$16="Виграш",'Калькулятор'!$E$17="Виграш",'Калькулятор'!$E$20="Виграш",'Калькулятор'!$E$22="Виграш"),"Виграш",IF(AND('Калькулятор'!$E$14&lt;&gt;"Програш",'Калькулятор'!$E$16&lt;&gt;"Програш",'Калькулятор'!$E$17&lt;&gt;"Програш",'Калькулятор'!$E$20&lt;&gt;"Програш",'Калькулятор'!$E$22&lt;&gt;"Програш"),"Очікується","Програш")))</x:f>
      </x:c>
      <x:c r="H667" s="68" t="n">
        <x:f>IF(B667="Активна",F667*E667,0)</x:f>
        <x:v>0</x:v>
      </x:c>
      <x:c r="I667" s="68" t="n">
        <x:f>IF(AND(B667="Активна",G667&lt;&gt;"Програш"),F667*E667,0)</x:f>
        <x:v>0</x:v>
      </x:c>
      <x:c r="J667" s="68" t="n">
        <x:f>IF(AND(B667="Активна",G667="Виграш"),F667*E667,0)</x:f>
        <x:v>0</x:v>
      </x:c>
    </x:row>
    <x:row r="668">
      <x:c r="A668" t="n">
        <x:v>667</x:v>
      </x:c>
      <x:c r="B668" t="str">
        <x:f>IF(AND(C668='Калькулятор'!$B$6,'Калькулятор'!$D$13="Так",'Калькулятор'!$D$14="Так",'Калькулятор'!$D$16="Так",'Калькулятор'!$D$17="Так",'Калькулятор'!$D$20="Так",'Калькулятор'!$D$22="Так"),"Активна","")</x:f>
      </x:c>
      <x:c r="C668" t="n">
        <x:v>6</x:v>
      </x:c>
      <x:c r="D668" t="str">
        <x:v>1+2+4+5+8+10</x:v>
      </x:c>
      <x:c r="E668" s="66" t="str">
        <x:f>IF(B668="Активна",'Калькулятор'!$C$13*'Калькулятор'!$C$14*'Калькулятор'!$C$16*'Калькулятор'!$C$17*'Калькулятор'!$C$20*'Калькулятор'!$C$22,"")</x:f>
      </x:c>
      <x:c r="F668" s="68" t="n">
        <x:f>IF(B668="Активна",'Калькулятор'!$B$9,0)</x:f>
        <x:v>0</x:v>
      </x:c>
      <x:c r="G668" t="str">
        <x:f>IF(B668&lt;&gt;"Активна","",IF(AND('Калькулятор'!$E$13="Виграш",'Калькулятор'!$E$14="Виграш",'Калькулятор'!$E$16="Виграш",'Калькулятор'!$E$17="Виграш",'Калькулятор'!$E$20="Виграш",'Калькулятор'!$E$22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$20&lt;&gt;"Програш",'Калькулятор'!$E$22&lt;&gt;"Програш"),"Очікується","Програш")))</x:f>
      </x:c>
      <x:c r="H668" s="68" t="n">
        <x:f>IF(B668="Активна",F668*E668,0)</x:f>
        <x:v>0</x:v>
      </x:c>
      <x:c r="I668" s="68" t="n">
        <x:f>IF(AND(B668="Активна",G668&lt;&gt;"Програш"),F668*E668,0)</x:f>
        <x:v>0</x:v>
      </x:c>
      <x:c r="J668" s="68" t="n">
        <x:f>IF(AND(B668="Активна",G668="Виграш"),F668*E668,0)</x:f>
        <x:v>0</x:v>
      </x:c>
    </x:row>
    <x:row r="669">
      <x:c r="A669" t="n">
        <x:v>668</x:v>
      </x:c>
      <x:c r="B669" t="str">
        <x:f>IF(AND(C669='Калькулятор'!$B$6,'Калькулятор'!$D$15="Так",'Калькулятор'!$D$16="Так",'Калькулятор'!$D$17="Так",'Калькулятор'!$D$20="Так",'Калькулятор'!$D$22="Так"),"Активна","")</x:f>
      </x:c>
      <x:c r="C669" t="n">
        <x:v>5</x:v>
      </x:c>
      <x:c r="D669" t="str">
        <x:v>3+4+5+8+10</x:v>
      </x:c>
      <x:c r="E669" s="66" t="str">
        <x:f>IF(B669="Активна",'Калькулятор'!$C$15*'Калькулятор'!$C$16*'Калькулятор'!$C$17*'Калькулятор'!$C$20*'Калькулятор'!$C$22,"")</x:f>
      </x:c>
      <x:c r="F669" s="68" t="n">
        <x:f>IF(B669="Активна",'Калькулятор'!$B$9,0)</x:f>
        <x:v>0</x:v>
      </x:c>
      <x:c r="G669" t="str">
        <x:f>IF(B669&lt;&gt;"Активна","",IF(AND('Калькулятор'!$E$15="Виграш",'Калькулятор'!$E$16="Виграш",'Калькулятор'!$E$17="Виграш",'Калькулятор'!$E$20="Виграш",'Калькулятор'!$E$22="Виграш"),"Виграш",IF(AND('Калькулятор'!$E$15&lt;&gt;"Програш",'Калькулятор'!$E$16&lt;&gt;"Програш",'Калькулятор'!$E$17&lt;&gt;"Програш",'Калькулятор'!$E$20&lt;&gt;"Програш",'Калькулятор'!$E$22&lt;&gt;"Програш"),"Очікується","Програш")))</x:f>
      </x:c>
      <x:c r="H669" s="68" t="n">
        <x:f>IF(B669="Активна",F669*E669,0)</x:f>
        <x:v>0</x:v>
      </x:c>
      <x:c r="I669" s="68" t="n">
        <x:f>IF(AND(B669="Активна",G669&lt;&gt;"Програш"),F669*E669,0)</x:f>
        <x:v>0</x:v>
      </x:c>
      <x:c r="J669" s="68" t="n">
        <x:f>IF(AND(B669="Активна",G669="Виграш"),F669*E669,0)</x:f>
        <x:v>0</x:v>
      </x:c>
    </x:row>
    <x:row r="670">
      <x:c r="A670" t="n">
        <x:v>669</x:v>
      </x:c>
      <x:c r="B670" t="str">
        <x:f>IF(AND(C670='Калькулятор'!$B$6,'Калькулятор'!$D$13="Так",'Калькулятор'!$D$15="Так",'Калькулятор'!$D$16="Так",'Калькулятор'!$D$17="Так",'Калькулятор'!$D$20="Так",'Калькулятор'!$D$22="Так"),"Активна","")</x:f>
      </x:c>
      <x:c r="C670" t="n">
        <x:v>6</x:v>
      </x:c>
      <x:c r="D670" t="str">
        <x:v>1+3+4+5+8+10</x:v>
      </x:c>
      <x:c r="E670" s="66" t="str">
        <x:f>IF(B670="Активна",'Калькулятор'!$C$13*'Калькулятор'!$C$15*'Калькулятор'!$C$16*'Калькулятор'!$C$17*'Калькулятор'!$C$20*'Калькулятор'!$C$22,"")</x:f>
      </x:c>
      <x:c r="F670" s="68" t="n">
        <x:f>IF(B670="Активна",'Калькулятор'!$B$9,0)</x:f>
        <x:v>0</x:v>
      </x:c>
      <x:c r="G670" t="str">
        <x:f>IF(B670&lt;&gt;"Активна","",IF(AND('Калькулятор'!$E$13="Виграш",'Калькулятор'!$E$15="Виграш",'Калькулятор'!$E$16="Виграш",'Калькулятор'!$E$17="Виграш",'Калькулятор'!$E$20="Виграш",'Калькулятор'!$E$22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$20&lt;&gt;"Програш",'Калькулятор'!$E$22&lt;&gt;"Програш"),"Очікується","Програш")))</x:f>
      </x:c>
      <x:c r="H670" s="68" t="n">
        <x:f>IF(B670="Активна",F670*E670,0)</x:f>
        <x:v>0</x:v>
      </x:c>
      <x:c r="I670" s="68" t="n">
        <x:f>IF(AND(B670="Активна",G670&lt;&gt;"Програш"),F670*E670,0)</x:f>
        <x:v>0</x:v>
      </x:c>
      <x:c r="J670" s="68" t="n">
        <x:f>IF(AND(B670="Активна",G670="Виграш"),F670*E670,0)</x:f>
        <x:v>0</x:v>
      </x:c>
    </x:row>
    <x:row r="671">
      <x:c r="A671" t="n">
        <x:v>670</x:v>
      </x:c>
      <x:c r="B671" t="str">
        <x:f>IF(AND(C671='Калькулятор'!$B$6,'Калькулятор'!$D$14="Так",'Калькулятор'!$D$15="Так",'Калькулятор'!$D$16="Так",'Калькулятор'!$D$17="Так",'Калькулятор'!$D$20="Так",'Калькулятор'!$D$22="Так"),"Активна","")</x:f>
      </x:c>
      <x:c r="C671" t="n">
        <x:v>6</x:v>
      </x:c>
      <x:c r="D671" t="str">
        <x:v>2+3+4+5+8+10</x:v>
      </x:c>
      <x:c r="E671" s="66" t="str">
        <x:f>IF(B671="Активна",'Калькулятор'!$C$14*'Калькулятор'!$C$15*'Калькулятор'!$C$16*'Калькулятор'!$C$17*'Калькулятор'!$C$20*'Калькулятор'!$C$22,"")</x:f>
      </x:c>
      <x:c r="F671" s="68" t="n">
        <x:f>IF(B671="Активна",'Калькулятор'!$B$9,0)</x:f>
        <x:v>0</x:v>
      </x:c>
      <x:c r="G671" t="str">
        <x:f>IF(B671&lt;&gt;"Активна","",IF(AND('Калькулятор'!$E$14="Виграш",'Калькулятор'!$E$15="Виграш",'Калькулятор'!$E$16="Виграш",'Калькулятор'!$E$17="Виграш",'Калькулятор'!$E$20="Виграш",'Калькулятор'!$E$22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$20&lt;&gt;"Програш",'Калькулятор'!$E$22&lt;&gt;"Програш"),"Очікується","Програш")))</x:f>
      </x:c>
      <x:c r="H671" s="68" t="n">
        <x:f>IF(B671="Активна",F671*E671,0)</x:f>
        <x:v>0</x:v>
      </x:c>
      <x:c r="I671" s="68" t="n">
        <x:f>IF(AND(B671="Активна",G671&lt;&gt;"Програш"),F671*E671,0)</x:f>
        <x:v>0</x:v>
      </x:c>
      <x:c r="J671" s="68" t="n">
        <x:f>IF(AND(B671="Активна",G671="Виграш"),F671*E671,0)</x:f>
        <x:v>0</x:v>
      </x:c>
    </x:row>
    <x:row r="672">
      <x:c r="A672" t="n">
        <x:v>671</x:v>
      </x:c>
      <x:c r="B672" t="str">
        <x:f>IF(AND(C672='Калькулятор'!$B$6,'Калькулятор'!$D$13="Так",'Калькулятор'!$D$14="Так",'Калькулятор'!$D$15="Так",'Калькулятор'!$D$16="Так",'Калькулятор'!$D$17="Так",'Калькулятор'!$D$20="Так",'Калькулятор'!$D$22="Так"),"Активна","")</x:f>
      </x:c>
      <x:c r="C672" t="n">
        <x:v>7</x:v>
      </x:c>
      <x:c r="D672" t="str">
        <x:v>1+2+3+4+5+8+10</x:v>
      </x:c>
      <x:c r="E672" s="66" t="str">
        <x:f>IF(B672="Активна",'Калькулятор'!$C$13*'Калькулятор'!$C$14*'Калькулятор'!$C$15*'Калькулятор'!$C$16*'Калькулятор'!$C$17*'Калькулятор'!$C$20*'Калькулятор'!$C$22,"")</x:f>
      </x:c>
      <x:c r="F672" s="68" t="n">
        <x:f>IF(B672="Активна",'Калькулятор'!$B$9,0)</x:f>
        <x:v>0</x:v>
      </x:c>
      <x:c r="G672" t="str">
        <x:f>IF(B672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$20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$20&lt;&gt;"Програш",'Калькулятор'!$E$22&lt;&gt;"Програш"),"Очікується","Програш")))</x:f>
      </x:c>
      <x:c r="H672" s="68" t="n">
        <x:f>IF(B672="Активна",F672*E672,0)</x:f>
        <x:v>0</x:v>
      </x:c>
      <x:c r="I672" s="68" t="n">
        <x:f>IF(AND(B672="Активна",G672&lt;&gt;"Програш"),F672*E672,0)</x:f>
        <x:v>0</x:v>
      </x:c>
      <x:c r="J672" s="68" t="n">
        <x:f>IF(AND(B672="Активна",G672="Виграш"),F672*E672,0)</x:f>
        <x:v>0</x:v>
      </x:c>
    </x:row>
    <x:row r="673">
      <x:c r="A673" t="n">
        <x:v>672</x:v>
      </x:c>
      <x:c r="B673" t="str">
        <x:f>IF(AND(C673='Калькулятор'!$B$6,'Калькулятор'!$D$18="Так",'Калькулятор'!$D$20="Так",'Калькулятор'!$D$22="Так"),"Активна","")</x:f>
      </x:c>
      <x:c r="C673" t="n">
        <x:v>3</x:v>
      </x:c>
      <x:c r="D673" t="str">
        <x:v>6+8+10</x:v>
      </x:c>
      <x:c r="E673" s="66" t="str">
        <x:f>IF(B673="Активна",'Калькулятор'!$C$18*'Калькулятор'!$C$20*'Калькулятор'!$C$22,"")</x:f>
      </x:c>
      <x:c r="F673" s="68" t="n">
        <x:f>IF(B673="Активна",'Калькулятор'!$B$9,0)</x:f>
        <x:v>0</x:v>
      </x:c>
      <x:c r="G673" t="str">
        <x:f>IF(B673&lt;&gt;"Активна","",IF(AND('Калькулятор'!$E$18="Виграш",'Калькулятор'!$E$20="Виграш",'Калькулятор'!$E$22="Виграш"),"Виграш",IF(AND('Калькулятор'!$E$18&lt;&gt;"Програш",'Калькулятор'!$E$20&lt;&gt;"Програш",'Калькулятор'!$E$22&lt;&gt;"Програш"),"Очікується","Програш")))</x:f>
      </x:c>
      <x:c r="H673" s="68" t="n">
        <x:f>IF(B673="Активна",F673*E673,0)</x:f>
        <x:v>0</x:v>
      </x:c>
      <x:c r="I673" s="68" t="n">
        <x:f>IF(AND(B673="Активна",G673&lt;&gt;"Програш"),F673*E673,0)</x:f>
        <x:v>0</x:v>
      </x:c>
      <x:c r="J673" s="68" t="n">
        <x:f>IF(AND(B673="Активна",G673="Виграш"),F673*E673,0)</x:f>
        <x:v>0</x:v>
      </x:c>
    </x:row>
    <x:row r="674">
      <x:c r="A674" t="n">
        <x:v>673</x:v>
      </x:c>
      <x:c r="B674" t="str">
        <x:f>IF(AND(C674='Калькулятор'!$B$6,'Калькулятор'!$D$13="Так",'Калькулятор'!$D$18="Так",'Калькулятор'!$D$20="Так",'Калькулятор'!$D$22="Так"),"Активна","")</x:f>
      </x:c>
      <x:c r="C674" t="n">
        <x:v>4</x:v>
      </x:c>
      <x:c r="D674" t="str">
        <x:v>1+6+8+10</x:v>
      </x:c>
      <x:c r="E674" s="66" t="str">
        <x:f>IF(B674="Активна",'Калькулятор'!$C$13*'Калькулятор'!$C$18*'Калькулятор'!$C$20*'Калькулятор'!$C$22,"")</x:f>
      </x:c>
      <x:c r="F674" s="68" t="n">
        <x:f>IF(B674="Активна",'Калькулятор'!$B$9,0)</x:f>
        <x:v>0</x:v>
      </x:c>
      <x:c r="G674" t="str">
        <x:f>IF(B674&lt;&gt;"Активна","",IF(AND('Калькулятор'!$E$13="Виграш",'Калькулятор'!$E$18="Виграш",'Калькулятор'!$E$20="Виграш",'Калькулятор'!$E$22="Виграш"),"Виграш",IF(AND('Калькулятор'!$E$13&lt;&gt;"Програш",'Калькулятор'!$E$18&lt;&gt;"Програш",'Калькулятор'!$E$20&lt;&gt;"Програш",'Калькулятор'!$E$22&lt;&gt;"Програш"),"Очікується","Програш")))</x:f>
      </x:c>
      <x:c r="H674" s="68" t="n">
        <x:f>IF(B674="Активна",F674*E674,0)</x:f>
        <x:v>0</x:v>
      </x:c>
      <x:c r="I674" s="68" t="n">
        <x:f>IF(AND(B674="Активна",G674&lt;&gt;"Програш"),F674*E674,0)</x:f>
        <x:v>0</x:v>
      </x:c>
      <x:c r="J674" s="68" t="n">
        <x:f>IF(AND(B674="Активна",G674="Виграш"),F674*E674,0)</x:f>
        <x:v>0</x:v>
      </x:c>
    </x:row>
    <x:row r="675">
      <x:c r="A675" t="n">
        <x:v>674</x:v>
      </x:c>
      <x:c r="B675" t="str">
        <x:f>IF(AND(C675='Калькулятор'!$B$6,'Калькулятор'!$D$14="Так",'Калькулятор'!$D$18="Так",'Калькулятор'!$D$20="Так",'Калькулятор'!$D$22="Так"),"Активна","")</x:f>
      </x:c>
      <x:c r="C675" t="n">
        <x:v>4</x:v>
      </x:c>
      <x:c r="D675" t="str">
        <x:v>2+6+8+10</x:v>
      </x:c>
      <x:c r="E675" s="66" t="str">
        <x:f>IF(B675="Активна",'Калькулятор'!$C$14*'Калькулятор'!$C$18*'Калькулятор'!$C$20*'Калькулятор'!$C$22,"")</x:f>
      </x:c>
      <x:c r="F675" s="68" t="n">
        <x:f>IF(B675="Активна",'Калькулятор'!$B$9,0)</x:f>
        <x:v>0</x:v>
      </x:c>
      <x:c r="G675" t="str">
        <x:f>IF(B675&lt;&gt;"Активна","",IF(AND('Калькулятор'!$E$14="Виграш",'Калькулятор'!$E$18="Виграш",'Калькулятор'!$E$20="Виграш",'Калькулятор'!$E$22="Виграш"),"Виграш",IF(AND('Калькулятор'!$E$14&lt;&gt;"Програш",'Калькулятор'!$E$18&lt;&gt;"Програш",'Калькулятор'!$E$20&lt;&gt;"Програш",'Калькулятор'!$E$22&lt;&gt;"Програш"),"Очікується","Програш")))</x:f>
      </x:c>
      <x:c r="H675" s="68" t="n">
        <x:f>IF(B675="Активна",F675*E675,0)</x:f>
        <x:v>0</x:v>
      </x:c>
      <x:c r="I675" s="68" t="n">
        <x:f>IF(AND(B675="Активна",G675&lt;&gt;"Програш"),F675*E675,0)</x:f>
        <x:v>0</x:v>
      </x:c>
      <x:c r="J675" s="68" t="n">
        <x:f>IF(AND(B675="Активна",G675="Виграш"),F675*E675,0)</x:f>
        <x:v>0</x:v>
      </x:c>
    </x:row>
    <x:row r="676">
      <x:c r="A676" t="n">
        <x:v>675</x:v>
      </x:c>
      <x:c r="B676" t="str">
        <x:f>IF(AND(C676='Калькулятор'!$B$6,'Калькулятор'!$D$13="Так",'Калькулятор'!$D$14="Так",'Калькулятор'!$D$18="Так",'Калькулятор'!$D$20="Так",'Калькулятор'!$D$22="Так"),"Активна","")</x:f>
      </x:c>
      <x:c r="C676" t="n">
        <x:v>5</x:v>
      </x:c>
      <x:c r="D676" t="str">
        <x:v>1+2+6+8+10</x:v>
      </x:c>
      <x:c r="E676" s="66" t="str">
        <x:f>IF(B676="Активна",'Калькулятор'!$C$13*'Калькулятор'!$C$14*'Калькулятор'!$C$18*'Калькулятор'!$C$20*'Калькулятор'!$C$22,"")</x:f>
      </x:c>
      <x:c r="F676" s="68" t="n">
        <x:f>IF(B676="Активна",'Калькулятор'!$B$9,0)</x:f>
        <x:v>0</x:v>
      </x:c>
      <x:c r="G676" t="str">
        <x:f>IF(B676&lt;&gt;"Активна","",IF(AND('Калькулятор'!$E$13="Виграш",'Калькулятор'!$E$14="Виграш",'Калькулятор'!$E$18="Виграш",'Калькулятор'!$E$20="Виграш",'Калькулятор'!$E$22="Виграш"),"Виграш",IF(AND('Калькулятор'!$E$13&lt;&gt;"Програш",'Калькулятор'!$E$14&lt;&gt;"Програш",'Калькулятор'!$E$18&lt;&gt;"Програш",'Калькулятор'!$E$20&lt;&gt;"Програш",'Калькулятор'!$E$22&lt;&gt;"Програш"),"Очікується","Програш")))</x:f>
      </x:c>
      <x:c r="H676" s="68" t="n">
        <x:f>IF(B676="Активна",F676*E676,0)</x:f>
        <x:v>0</x:v>
      </x:c>
      <x:c r="I676" s="68" t="n">
        <x:f>IF(AND(B676="Активна",G676&lt;&gt;"Програш"),F676*E676,0)</x:f>
        <x:v>0</x:v>
      </x:c>
      <x:c r="J676" s="68" t="n">
        <x:f>IF(AND(B676="Активна",G676="Виграш"),F676*E676,0)</x:f>
        <x:v>0</x:v>
      </x:c>
    </x:row>
    <x:row r="677">
      <x:c r="A677" t="n">
        <x:v>676</x:v>
      </x:c>
      <x:c r="B677" t="str">
        <x:f>IF(AND(C677='Калькулятор'!$B$6,'Калькулятор'!$D$15="Так",'Калькулятор'!$D$18="Так",'Калькулятор'!$D$20="Так",'Калькулятор'!$D$22="Так"),"Активна","")</x:f>
      </x:c>
      <x:c r="C677" t="n">
        <x:v>4</x:v>
      </x:c>
      <x:c r="D677" t="str">
        <x:v>3+6+8+10</x:v>
      </x:c>
      <x:c r="E677" s="66" t="str">
        <x:f>IF(B677="Активна",'Калькулятор'!$C$15*'Калькулятор'!$C$18*'Калькулятор'!$C$20*'Калькулятор'!$C$22,"")</x:f>
      </x:c>
      <x:c r="F677" s="68" t="n">
        <x:f>IF(B677="Активна",'Калькулятор'!$B$9,0)</x:f>
        <x:v>0</x:v>
      </x:c>
      <x:c r="G677" t="str">
        <x:f>IF(B677&lt;&gt;"Активна","",IF(AND('Калькулятор'!$E$15="Виграш",'Калькулятор'!$E$18="Виграш",'Калькулятор'!$E$20="Виграш",'Калькулятор'!$E$22="Виграш"),"Виграш",IF(AND('Калькулятор'!$E$15&lt;&gt;"Програш",'Калькулятор'!$E$18&lt;&gt;"Програш",'Калькулятор'!$E$20&lt;&gt;"Програш",'Калькулятор'!$E$22&lt;&gt;"Програш"),"Очікується","Програш")))</x:f>
      </x:c>
      <x:c r="H677" s="68" t="n">
        <x:f>IF(B677="Активна",F677*E677,0)</x:f>
        <x:v>0</x:v>
      </x:c>
      <x:c r="I677" s="68" t="n">
        <x:f>IF(AND(B677="Активна",G677&lt;&gt;"Програш"),F677*E677,0)</x:f>
        <x:v>0</x:v>
      </x:c>
      <x:c r="J677" s="68" t="n">
        <x:f>IF(AND(B677="Активна",G677="Виграш"),F677*E677,0)</x:f>
        <x:v>0</x:v>
      </x:c>
    </x:row>
    <x:row r="678">
      <x:c r="A678" t="n">
        <x:v>677</x:v>
      </x:c>
      <x:c r="B678" t="str">
        <x:f>IF(AND(C678='Калькулятор'!$B$6,'Калькулятор'!$D$13="Так",'Калькулятор'!$D$15="Так",'Калькулятор'!$D$18="Так",'Калькулятор'!$D$20="Так",'Калькулятор'!$D$22="Так"),"Активна","")</x:f>
      </x:c>
      <x:c r="C678" t="n">
        <x:v>5</x:v>
      </x:c>
      <x:c r="D678" t="str">
        <x:v>1+3+6+8+10</x:v>
      </x:c>
      <x:c r="E678" s="66" t="str">
        <x:f>IF(B678="Активна",'Калькулятор'!$C$13*'Калькулятор'!$C$15*'Калькулятор'!$C$18*'Калькулятор'!$C$20*'Калькулятор'!$C$22,"")</x:f>
      </x:c>
      <x:c r="F678" s="68" t="n">
        <x:f>IF(B678="Активна",'Калькулятор'!$B$9,0)</x:f>
        <x:v>0</x:v>
      </x:c>
      <x:c r="G678" t="str">
        <x:f>IF(B678&lt;&gt;"Активна","",IF(AND('Калькулятор'!$E$13="Виграш",'Калькулятор'!$E$15="Виграш",'Калькулятор'!$E$18="Виграш",'Калькулятор'!$E$20="Виграш",'Калькулятор'!$E$22="Виграш"),"Виграш",IF(AND('Калькулятор'!$E$13&lt;&gt;"Програш",'Калькулятор'!$E$15&lt;&gt;"Програш",'Калькулятор'!$E$18&lt;&gt;"Програш",'Калькулятор'!$E$20&lt;&gt;"Програш",'Калькулятор'!$E$22&lt;&gt;"Програш"),"Очікується","Програш")))</x:f>
      </x:c>
      <x:c r="H678" s="68" t="n">
        <x:f>IF(B678="Активна",F678*E678,0)</x:f>
        <x:v>0</x:v>
      </x:c>
      <x:c r="I678" s="68" t="n">
        <x:f>IF(AND(B678="Активна",G678&lt;&gt;"Програш"),F678*E678,0)</x:f>
        <x:v>0</x:v>
      </x:c>
      <x:c r="J678" s="68" t="n">
        <x:f>IF(AND(B678="Активна",G678="Виграш"),F678*E678,0)</x:f>
        <x:v>0</x:v>
      </x:c>
    </x:row>
    <x:row r="679">
      <x:c r="A679" t="n">
        <x:v>678</x:v>
      </x:c>
      <x:c r="B679" t="str">
        <x:f>IF(AND(C679='Калькулятор'!$B$6,'Калькулятор'!$D$14="Так",'Калькулятор'!$D$15="Так",'Калькулятор'!$D$18="Так",'Калькулятор'!$D$20="Так",'Калькулятор'!$D$22="Так"),"Активна","")</x:f>
      </x:c>
      <x:c r="C679" t="n">
        <x:v>5</x:v>
      </x:c>
      <x:c r="D679" t="str">
        <x:v>2+3+6+8+10</x:v>
      </x:c>
      <x:c r="E679" s="66" t="str">
        <x:f>IF(B679="Активна",'Калькулятор'!$C$14*'Калькулятор'!$C$15*'Калькулятор'!$C$18*'Калькулятор'!$C$20*'Калькулятор'!$C$22,"")</x:f>
      </x:c>
      <x:c r="F679" s="68" t="n">
        <x:f>IF(B679="Активна",'Калькулятор'!$B$9,0)</x:f>
        <x:v>0</x:v>
      </x:c>
      <x:c r="G679" t="str">
        <x:f>IF(B679&lt;&gt;"Активна","",IF(AND('Калькулятор'!$E$14="Виграш",'Калькулятор'!$E$15="Виграш",'Калькулятор'!$E$18="Виграш",'Калькулятор'!$E$20="Виграш",'Калькулятор'!$E$22="Виграш"),"Виграш",IF(AND('Калькулятор'!$E$14&lt;&gt;"Програш",'Калькулятор'!$E$15&lt;&gt;"Програш",'Калькулятор'!$E$18&lt;&gt;"Програш",'Калькулятор'!$E$20&lt;&gt;"Програш",'Калькулятор'!$E$22&lt;&gt;"Програш"),"Очікується","Програш")))</x:f>
      </x:c>
      <x:c r="H679" s="68" t="n">
        <x:f>IF(B679="Активна",F679*E679,0)</x:f>
        <x:v>0</x:v>
      </x:c>
      <x:c r="I679" s="68" t="n">
        <x:f>IF(AND(B679="Активна",G679&lt;&gt;"Програш"),F679*E679,0)</x:f>
        <x:v>0</x:v>
      </x:c>
      <x:c r="J679" s="68" t="n">
        <x:f>IF(AND(B679="Активна",G679="Виграш"),F679*E679,0)</x:f>
        <x:v>0</x:v>
      </x:c>
    </x:row>
    <x:row r="680">
      <x:c r="A680" t="n">
        <x:v>679</x:v>
      </x:c>
      <x:c r="B680" t="str">
        <x:f>IF(AND(C680='Калькулятор'!$B$6,'Калькулятор'!$D$13="Так",'Калькулятор'!$D$14="Так",'Калькулятор'!$D$15="Так",'Калькулятор'!$D$18="Так",'Калькулятор'!$D$20="Так",'Калькулятор'!$D$22="Так"),"Активна","")</x:f>
      </x:c>
      <x:c r="C680" t="n">
        <x:v>6</x:v>
      </x:c>
      <x:c r="D680" t="str">
        <x:v>1+2+3+6+8+10</x:v>
      </x:c>
      <x:c r="E680" s="66" t="str">
        <x:f>IF(B680="Активна",'Калькулятор'!$C$13*'Калькулятор'!$C$14*'Калькулятор'!$C$15*'Калькулятор'!$C$18*'Калькулятор'!$C$20*'Калькулятор'!$C$22,"")</x:f>
      </x:c>
      <x:c r="F680" s="68" t="n">
        <x:f>IF(B680="Активна",'Калькулятор'!$B$9,0)</x:f>
        <x:v>0</x:v>
      </x:c>
      <x:c r="G680" t="str">
        <x:f>IF(B680&lt;&gt;"Активна","",IF(AND('Калькулятор'!$E$13="Виграш",'Калькулятор'!$E$14="Виграш",'Калькулятор'!$E$15="Виграш",'Калькулятор'!$E$18="Виграш",'Калькулятор'!$E$20="Виграш",'Калькулятор'!$E$22="Виграш"),"Виграш",IF(AND('Калькулятор'!$E$13&lt;&gt;"Програш",'Калькулятор'!$E$14&lt;&gt;"Програш",'Калькулятор'!$E$15&lt;&gt;"Програш",'Калькулятор'!$E$18&lt;&gt;"Програш",'Калькулятор'!$E$20&lt;&gt;"Програш",'Калькулятор'!$E$22&lt;&gt;"Програш"),"Очікується","Програш")))</x:f>
      </x:c>
      <x:c r="H680" s="68" t="n">
        <x:f>IF(B680="Активна",F680*E680,0)</x:f>
        <x:v>0</x:v>
      </x:c>
      <x:c r="I680" s="68" t="n">
        <x:f>IF(AND(B680="Активна",G680&lt;&gt;"Програш"),F680*E680,0)</x:f>
        <x:v>0</x:v>
      </x:c>
      <x:c r="J680" s="68" t="n">
        <x:f>IF(AND(B680="Активна",G680="Виграш"),F680*E680,0)</x:f>
        <x:v>0</x:v>
      </x:c>
    </x:row>
    <x:row r="681">
      <x:c r="A681" t="n">
        <x:v>680</x:v>
      </x:c>
      <x:c r="B681" t="str">
        <x:f>IF(AND(C681='Калькулятор'!$B$6,'Калькулятор'!$D$16="Так",'Калькулятор'!$D$18="Так",'Калькулятор'!$D$20="Так",'Калькулятор'!$D$22="Так"),"Активна","")</x:f>
      </x:c>
      <x:c r="C681" t="n">
        <x:v>4</x:v>
      </x:c>
      <x:c r="D681" t="str">
        <x:v>4+6+8+10</x:v>
      </x:c>
      <x:c r="E681" s="66" t="str">
        <x:f>IF(B681="Активна",'Калькулятор'!$C$16*'Калькулятор'!$C$18*'Калькулятор'!$C$20*'Калькулятор'!$C$22,"")</x:f>
      </x:c>
      <x:c r="F681" s="68" t="n">
        <x:f>IF(B681="Активна",'Калькулятор'!$B$9,0)</x:f>
        <x:v>0</x:v>
      </x:c>
      <x:c r="G681" t="str">
        <x:f>IF(B681&lt;&gt;"Активна","",IF(AND('Калькулятор'!$E$16="Виграш",'Калькулятор'!$E$18="Виграш",'Калькулятор'!$E$20="Виграш",'Калькулятор'!$E$22="Виграш"),"Виграш",IF(AND('Калькулятор'!$E$16&lt;&gt;"Програш",'Калькулятор'!$E$18&lt;&gt;"Програш",'Калькулятор'!$E$20&lt;&gt;"Програш",'Калькулятор'!$E$22&lt;&gt;"Програш"),"Очікується","Програш")))</x:f>
      </x:c>
      <x:c r="H681" s="68" t="n">
        <x:f>IF(B681="Активна",F681*E681,0)</x:f>
        <x:v>0</x:v>
      </x:c>
      <x:c r="I681" s="68" t="n">
        <x:f>IF(AND(B681="Активна",G681&lt;&gt;"Програш"),F681*E681,0)</x:f>
        <x:v>0</x:v>
      </x:c>
      <x:c r="J681" s="68" t="n">
        <x:f>IF(AND(B681="Активна",G681="Виграш"),F681*E681,0)</x:f>
        <x:v>0</x:v>
      </x:c>
    </x:row>
    <x:row r="682">
      <x:c r="A682" t="n">
        <x:v>681</x:v>
      </x:c>
      <x:c r="B682" t="str">
        <x:f>IF(AND(C682='Калькулятор'!$B$6,'Калькулятор'!$D$13="Так",'Калькулятор'!$D$16="Так",'Калькулятор'!$D$18="Так",'Калькулятор'!$D$20="Так",'Калькулятор'!$D$22="Так"),"Активна","")</x:f>
      </x:c>
      <x:c r="C682" t="n">
        <x:v>5</x:v>
      </x:c>
      <x:c r="D682" t="str">
        <x:v>1+4+6+8+10</x:v>
      </x:c>
      <x:c r="E682" s="66" t="str">
        <x:f>IF(B682="Активна",'Калькулятор'!$C$13*'Калькулятор'!$C$16*'Калькулятор'!$C$18*'Калькулятор'!$C$20*'Калькулятор'!$C$22,"")</x:f>
      </x:c>
      <x:c r="F682" s="68" t="n">
        <x:f>IF(B682="Активна",'Калькулятор'!$B$9,0)</x:f>
        <x:v>0</x:v>
      </x:c>
      <x:c r="G682" t="str">
        <x:f>IF(B682&lt;&gt;"Активна","",IF(AND('Калькулятор'!$E$13="Виграш",'Калькулятор'!$E$16="Виграш",'Калькулятор'!$E$18="Виграш",'Калькулятор'!$E$20="Виграш",'Калькулятор'!$E$22="Виграш"),"Виграш",IF(AND('Калькулятор'!$E$13&lt;&gt;"Програш",'Калькулятор'!$E$16&lt;&gt;"Програш",'Калькулятор'!$E$18&lt;&gt;"Програш",'Калькулятор'!$E$20&lt;&gt;"Програш",'Калькулятор'!$E$22&lt;&gt;"Програш"),"Очікується","Програш")))</x:f>
      </x:c>
      <x:c r="H682" s="68" t="n">
        <x:f>IF(B682="Активна",F682*E682,0)</x:f>
        <x:v>0</x:v>
      </x:c>
      <x:c r="I682" s="68" t="n">
        <x:f>IF(AND(B682="Активна",G682&lt;&gt;"Програш"),F682*E682,0)</x:f>
        <x:v>0</x:v>
      </x:c>
      <x:c r="J682" s="68" t="n">
        <x:f>IF(AND(B682="Активна",G682="Виграш"),F682*E682,0)</x:f>
        <x:v>0</x:v>
      </x:c>
    </x:row>
    <x:row r="683">
      <x:c r="A683" t="n">
        <x:v>682</x:v>
      </x:c>
      <x:c r="B683" t="str">
        <x:f>IF(AND(C683='Калькулятор'!$B$6,'Калькулятор'!$D$14="Так",'Калькулятор'!$D$16="Так",'Калькулятор'!$D$18="Так",'Калькулятор'!$D$20="Так",'Калькулятор'!$D$22="Так"),"Активна","")</x:f>
      </x:c>
      <x:c r="C683" t="n">
        <x:v>5</x:v>
      </x:c>
      <x:c r="D683" t="str">
        <x:v>2+4+6+8+10</x:v>
      </x:c>
      <x:c r="E683" s="66" t="str">
        <x:f>IF(B683="Активна",'Калькулятор'!$C$14*'Калькулятор'!$C$16*'Калькулятор'!$C$18*'Калькулятор'!$C$20*'Калькулятор'!$C$22,"")</x:f>
      </x:c>
      <x:c r="F683" s="68" t="n">
        <x:f>IF(B683="Активна",'Калькулятор'!$B$9,0)</x:f>
        <x:v>0</x:v>
      </x:c>
      <x:c r="G683" t="str">
        <x:f>IF(B683&lt;&gt;"Активна","",IF(AND('Калькулятор'!$E$14="Виграш",'Калькулятор'!$E$16="Виграш",'Калькулятор'!$E$18="Виграш",'Калькулятор'!$E$20="Виграш",'Калькулятор'!$E$22="Виграш"),"Виграш",IF(AND('Калькулятор'!$E$14&lt;&gt;"Програш",'Калькулятор'!$E$16&lt;&gt;"Програш",'Калькулятор'!$E$18&lt;&gt;"Програш",'Калькулятор'!$E$20&lt;&gt;"Програш",'Калькулятор'!$E$22&lt;&gt;"Програш"),"Очікується","Програш")))</x:f>
      </x:c>
      <x:c r="H683" s="68" t="n">
        <x:f>IF(B683="Активна",F683*E683,0)</x:f>
        <x:v>0</x:v>
      </x:c>
      <x:c r="I683" s="68" t="n">
        <x:f>IF(AND(B683="Активна",G683&lt;&gt;"Програш"),F683*E683,0)</x:f>
        <x:v>0</x:v>
      </x:c>
      <x:c r="J683" s="68" t="n">
        <x:f>IF(AND(B683="Активна",G683="Виграш"),F683*E683,0)</x:f>
        <x:v>0</x:v>
      </x:c>
    </x:row>
    <x:row r="684">
      <x:c r="A684" t="n">
        <x:v>683</x:v>
      </x:c>
      <x:c r="B684" t="str">
        <x:f>IF(AND(C684='Калькулятор'!$B$6,'Калькулятор'!$D$13="Так",'Калькулятор'!$D$14="Так",'Калькулятор'!$D$16="Так",'Калькулятор'!$D$18="Так",'Калькулятор'!$D$20="Так",'Калькулятор'!$D$22="Так"),"Активна","")</x:f>
      </x:c>
      <x:c r="C684" t="n">
        <x:v>6</x:v>
      </x:c>
      <x:c r="D684" t="str">
        <x:v>1+2+4+6+8+10</x:v>
      </x:c>
      <x:c r="E684" s="66" t="str">
        <x:f>IF(B684="Активна",'Калькулятор'!$C$13*'Калькулятор'!$C$14*'Калькулятор'!$C$16*'Калькулятор'!$C$18*'Калькулятор'!$C$20*'Калькулятор'!$C$22,"")</x:f>
      </x:c>
      <x:c r="F684" s="68" t="n">
        <x:f>IF(B684="Активна",'Калькулятор'!$B$9,0)</x:f>
        <x:v>0</x:v>
      </x:c>
      <x:c r="G684" t="str">
        <x:f>IF(B684&lt;&gt;"Активна","",IF(AND('Калькулятор'!$E$13="Виграш",'Калькулятор'!$E$14="Виграш",'Калькулятор'!$E$16="Виграш",'Калькулятор'!$E$18="Виграш",'Калькулятор'!$E$20="Виграш",'Калькулятор'!$E$22="Виграш"),"Виграш",IF(AND('Калькулятор'!$E$13&lt;&gt;"Програш",'Калькулятор'!$E$14&lt;&gt;"Програш",'Калькулятор'!$E$16&lt;&gt;"Програш",'Калькулятор'!$E$18&lt;&gt;"Програш",'Калькулятор'!$E$20&lt;&gt;"Програш",'Калькулятор'!$E$22&lt;&gt;"Програш"),"Очікується","Програш")))</x:f>
      </x:c>
      <x:c r="H684" s="68" t="n">
        <x:f>IF(B684="Активна",F684*E684,0)</x:f>
        <x:v>0</x:v>
      </x:c>
      <x:c r="I684" s="68" t="n">
        <x:f>IF(AND(B684="Активна",G684&lt;&gt;"Програш"),F684*E684,0)</x:f>
        <x:v>0</x:v>
      </x:c>
      <x:c r="J684" s="68" t="n">
        <x:f>IF(AND(B684="Активна",G684="Виграш"),F684*E684,0)</x:f>
        <x:v>0</x:v>
      </x:c>
    </x:row>
    <x:row r="685">
      <x:c r="A685" t="n">
        <x:v>684</x:v>
      </x:c>
      <x:c r="B685" t="str">
        <x:f>IF(AND(C685='Калькулятор'!$B$6,'Калькулятор'!$D$15="Так",'Калькулятор'!$D$16="Так",'Калькулятор'!$D$18="Так",'Калькулятор'!$D$20="Так",'Калькулятор'!$D$22="Так"),"Активна","")</x:f>
      </x:c>
      <x:c r="C685" t="n">
        <x:v>5</x:v>
      </x:c>
      <x:c r="D685" t="str">
        <x:v>3+4+6+8+10</x:v>
      </x:c>
      <x:c r="E685" s="66" t="str">
        <x:f>IF(B685="Активна",'Калькулятор'!$C$15*'Калькулятор'!$C$16*'Калькулятор'!$C$18*'Калькулятор'!$C$20*'Калькулятор'!$C$22,"")</x:f>
      </x:c>
      <x:c r="F685" s="68" t="n">
        <x:f>IF(B685="Активна",'Калькулятор'!$B$9,0)</x:f>
        <x:v>0</x:v>
      </x:c>
      <x:c r="G685" t="str">
        <x:f>IF(B685&lt;&gt;"Активна","",IF(AND('Калькулятор'!$E$15="Виграш",'Калькулятор'!$E$16="Виграш",'Калькулятор'!$E$18="Виграш",'Калькулятор'!$E$20="Виграш",'Калькулятор'!$E$22="Виграш"),"Виграш",IF(AND('Калькулятор'!$E$15&lt;&gt;"Програш",'Калькулятор'!$E$16&lt;&gt;"Програш",'Калькулятор'!$E$18&lt;&gt;"Програш",'Калькулятор'!$E$20&lt;&gt;"Програш",'Калькулятор'!$E$22&lt;&gt;"Програш"),"Очікується","Програш")))</x:f>
      </x:c>
      <x:c r="H685" s="68" t="n">
        <x:f>IF(B685="Активна",F685*E685,0)</x:f>
        <x:v>0</x:v>
      </x:c>
      <x:c r="I685" s="68" t="n">
        <x:f>IF(AND(B685="Активна",G685&lt;&gt;"Програш"),F685*E685,0)</x:f>
        <x:v>0</x:v>
      </x:c>
      <x:c r="J685" s="68" t="n">
        <x:f>IF(AND(B685="Активна",G685="Виграш"),F685*E685,0)</x:f>
        <x:v>0</x:v>
      </x:c>
    </x:row>
    <x:row r="686">
      <x:c r="A686" t="n">
        <x:v>685</x:v>
      </x:c>
      <x:c r="B686" t="str">
        <x:f>IF(AND(C686='Калькулятор'!$B$6,'Калькулятор'!$D$13="Так",'Калькулятор'!$D$15="Так",'Калькулятор'!$D$16="Так",'Калькулятор'!$D$18="Так",'Калькулятор'!$D$20="Так",'Калькулятор'!$D$22="Так"),"Активна","")</x:f>
      </x:c>
      <x:c r="C686" t="n">
        <x:v>6</x:v>
      </x:c>
      <x:c r="D686" t="str">
        <x:v>1+3+4+6+8+10</x:v>
      </x:c>
      <x:c r="E686" s="66" t="str">
        <x:f>IF(B686="Активна",'Калькулятор'!$C$13*'Калькулятор'!$C$15*'Калькулятор'!$C$16*'Калькулятор'!$C$18*'Калькулятор'!$C$20*'Калькулятор'!$C$22,"")</x:f>
      </x:c>
      <x:c r="F686" s="68" t="n">
        <x:f>IF(B686="Активна",'Калькулятор'!$B$9,0)</x:f>
        <x:v>0</x:v>
      </x:c>
      <x:c r="G686" t="str">
        <x:f>IF(B686&lt;&gt;"Активна","",IF(AND('Калькулятор'!$E$13="Виграш",'Калькулятор'!$E$15="Виграш",'Калькулятор'!$E$16="Виграш",'Калькулятор'!$E$18="Виграш",'Калькулятор'!$E$20="Виграш",'Калькулятор'!$E$22="Виграш"),"Виграш",IF(AND('Калькулятор'!$E$13&lt;&gt;"Програш",'Калькулятор'!$E$15&lt;&gt;"Програш",'Калькулятор'!$E$16&lt;&gt;"Програш",'Калькулятор'!$E$18&lt;&gt;"Програш",'Калькулятор'!$E$20&lt;&gt;"Програш",'Калькулятор'!$E$22&lt;&gt;"Програш"),"Очікується","Програш")))</x:f>
      </x:c>
      <x:c r="H686" s="68" t="n">
        <x:f>IF(B686="Активна",F686*E686,0)</x:f>
        <x:v>0</x:v>
      </x:c>
      <x:c r="I686" s="68" t="n">
        <x:f>IF(AND(B686="Активна",G686&lt;&gt;"Програш"),F686*E686,0)</x:f>
        <x:v>0</x:v>
      </x:c>
      <x:c r="J686" s="68" t="n">
        <x:f>IF(AND(B686="Активна",G686="Виграш"),F686*E686,0)</x:f>
        <x:v>0</x:v>
      </x:c>
    </x:row>
    <x:row r="687">
      <x:c r="A687" t="n">
        <x:v>686</x:v>
      </x:c>
      <x:c r="B687" t="str">
        <x:f>IF(AND(C687='Калькулятор'!$B$6,'Калькулятор'!$D$14="Так",'Калькулятор'!$D$15="Так",'Калькулятор'!$D$16="Так",'Калькулятор'!$D$18="Так",'Калькулятор'!$D$20="Так",'Калькулятор'!$D$22="Так"),"Активна","")</x:f>
      </x:c>
      <x:c r="C687" t="n">
        <x:v>6</x:v>
      </x:c>
      <x:c r="D687" t="str">
        <x:v>2+3+4+6+8+10</x:v>
      </x:c>
      <x:c r="E687" s="66" t="str">
        <x:f>IF(B687="Активна",'Калькулятор'!$C$14*'Калькулятор'!$C$15*'Калькулятор'!$C$16*'Калькулятор'!$C$18*'Калькулятор'!$C$20*'Калькулятор'!$C$22,"")</x:f>
      </x:c>
      <x:c r="F687" s="68" t="n">
        <x:f>IF(B687="Активна",'Калькулятор'!$B$9,0)</x:f>
        <x:v>0</x:v>
      </x:c>
      <x:c r="G687" t="str">
        <x:f>IF(B687&lt;&gt;"Активна","",IF(AND('Калькулятор'!$E$14="Виграш",'Калькулятор'!$E$15="Виграш",'Калькулятор'!$E$16="Виграш",'Калькулятор'!$E$18="Виграш",'Калькулятор'!$E$20="Виграш",'Калькулятор'!$E$22="Виграш"),"Виграш",IF(AND('Калькулятор'!$E$14&lt;&gt;"Програш",'Калькулятор'!$E$15&lt;&gt;"Програш",'Калькулятор'!$E$16&lt;&gt;"Програш",'Калькулятор'!$E$18&lt;&gt;"Програш",'Калькулятор'!$E$20&lt;&gt;"Програш",'Калькулятор'!$E$22&lt;&gt;"Програш"),"Очікується","Програш")))</x:f>
      </x:c>
      <x:c r="H687" s="68" t="n">
        <x:f>IF(B687="Активна",F687*E687,0)</x:f>
        <x:v>0</x:v>
      </x:c>
      <x:c r="I687" s="68" t="n">
        <x:f>IF(AND(B687="Активна",G687&lt;&gt;"Програш"),F687*E687,0)</x:f>
        <x:v>0</x:v>
      </x:c>
      <x:c r="J687" s="68" t="n">
        <x:f>IF(AND(B687="Активна",G687="Виграш"),F687*E687,0)</x:f>
        <x:v>0</x:v>
      </x:c>
    </x:row>
    <x:row r="688">
      <x:c r="A688" t="n">
        <x:v>687</x:v>
      </x:c>
      <x:c r="B688" t="str">
        <x:f>IF(AND(C688='Калькулятор'!$B$6,'Калькулятор'!$D$13="Так",'Калькулятор'!$D$14="Так",'Калькулятор'!$D$15="Так",'Калькулятор'!$D$16="Так",'Калькулятор'!$D$18="Так",'Калькулятор'!$D$20="Так",'Калькулятор'!$D$22="Так"),"Активна","")</x:f>
      </x:c>
      <x:c r="C688" t="n">
        <x:v>7</x:v>
      </x:c>
      <x:c r="D688" t="str">
        <x:v>1+2+3+4+6+8+10</x:v>
      </x:c>
      <x:c r="E688" s="66" t="str">
        <x:f>IF(B688="Активна",'Калькулятор'!$C$13*'Калькулятор'!$C$14*'Калькулятор'!$C$15*'Калькулятор'!$C$16*'Калькулятор'!$C$18*'Калькулятор'!$C$20*'Калькулятор'!$C$22,"")</x:f>
      </x:c>
      <x:c r="F688" s="68" t="n">
        <x:f>IF(B688="Активна",'Калькулятор'!$B$9,0)</x:f>
        <x:v>0</x:v>
      </x:c>
      <x:c r="G688" t="str">
        <x:f>IF(B688&lt;&gt;"Активна","",IF(AND('Калькулятор'!$E$13="Виграш",'Калькулятор'!$E$14="Виграш",'Калькулятор'!$E$15="Виграш",'Калькулятор'!$E$16="Виграш",'Калькулятор'!$E$18="Виграш",'Калькулятор'!$E$20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$18&lt;&gt;"Програш",'Калькулятор'!$E$20&lt;&gt;"Програш",'Калькулятор'!$E$22&lt;&gt;"Програш"),"Очікується","Програш")))</x:f>
      </x:c>
      <x:c r="H688" s="68" t="n">
        <x:f>IF(B688="Активна",F688*E688,0)</x:f>
        <x:v>0</x:v>
      </x:c>
      <x:c r="I688" s="68" t="n">
        <x:f>IF(AND(B688="Активна",G688&lt;&gt;"Програш"),F688*E688,0)</x:f>
        <x:v>0</x:v>
      </x:c>
      <x:c r="J688" s="68" t="n">
        <x:f>IF(AND(B688="Активна",G688="Виграш"),F688*E688,0)</x:f>
        <x:v>0</x:v>
      </x:c>
    </x:row>
    <x:row r="689">
      <x:c r="A689" t="n">
        <x:v>688</x:v>
      </x:c>
      <x:c r="B689" t="str">
        <x:f>IF(AND(C689='Калькулятор'!$B$6,'Калькулятор'!$D$17="Так",'Калькулятор'!$D$18="Так",'Калькулятор'!$D$20="Так",'Калькулятор'!$D$22="Так"),"Активна","")</x:f>
      </x:c>
      <x:c r="C689" t="n">
        <x:v>4</x:v>
      </x:c>
      <x:c r="D689" t="str">
        <x:v>5+6+8+10</x:v>
      </x:c>
      <x:c r="E689" s="66" t="str">
        <x:f>IF(B689="Активна",'Калькулятор'!$C$17*'Калькулятор'!$C$18*'Калькулятор'!$C$20*'Калькулятор'!$C$22,"")</x:f>
      </x:c>
      <x:c r="F689" s="68" t="n">
        <x:f>IF(B689="Активна",'Калькулятор'!$B$9,0)</x:f>
        <x:v>0</x:v>
      </x:c>
      <x:c r="G689" t="str">
        <x:f>IF(B689&lt;&gt;"Активна","",IF(AND('Калькулятор'!$E$17="Виграш",'Калькулятор'!$E$18="Виграш",'Калькулятор'!$E$20="Виграш",'Калькулятор'!$E$22="Виграш"),"Виграш",IF(AND('Калькулятор'!$E$17&lt;&gt;"Програш",'Калькулятор'!$E$18&lt;&gt;"Програш",'Калькулятор'!$E$20&lt;&gt;"Програш",'Калькулятор'!$E$22&lt;&gt;"Програш"),"Очікується","Програш")))</x:f>
      </x:c>
      <x:c r="H689" s="68" t="n">
        <x:f>IF(B689="Активна",F689*E689,0)</x:f>
        <x:v>0</x:v>
      </x:c>
      <x:c r="I689" s="68" t="n">
        <x:f>IF(AND(B689="Активна",G689&lt;&gt;"Програш"),F689*E689,0)</x:f>
        <x:v>0</x:v>
      </x:c>
      <x:c r="J689" s="68" t="n">
        <x:f>IF(AND(B689="Активна",G689="Виграш"),F689*E689,0)</x:f>
        <x:v>0</x:v>
      </x:c>
    </x:row>
    <x:row r="690">
      <x:c r="A690" t="n">
        <x:v>689</x:v>
      </x:c>
      <x:c r="B690" t="str">
        <x:f>IF(AND(C690='Калькулятор'!$B$6,'Калькулятор'!$D$13="Так",'Калькулятор'!$D$17="Так",'Калькулятор'!$D$18="Так",'Калькулятор'!$D$20="Так",'Калькулятор'!$D$22="Так"),"Активна","")</x:f>
      </x:c>
      <x:c r="C690" t="n">
        <x:v>5</x:v>
      </x:c>
      <x:c r="D690" t="str">
        <x:v>1+5+6+8+10</x:v>
      </x:c>
      <x:c r="E690" s="66" t="str">
        <x:f>IF(B690="Активна",'Калькулятор'!$C$13*'Калькулятор'!$C$17*'Калькулятор'!$C$18*'Калькулятор'!$C$20*'Калькулятор'!$C$22,"")</x:f>
      </x:c>
      <x:c r="F690" s="68" t="n">
        <x:f>IF(B690="Активна",'Калькулятор'!$B$9,0)</x:f>
        <x:v>0</x:v>
      </x:c>
      <x:c r="G690" t="str">
        <x:f>IF(B690&lt;&gt;"Активна","",IF(AND('Калькулятор'!$E$13="Виграш",'Калькулятор'!$E$17="Виграш",'Калькулятор'!$E$18="Виграш",'Калькулятор'!$E$20="Виграш",'Калькулятор'!$E$22="Виграш"),"Виграш",IF(AND('Калькулятор'!$E$13&lt;&gt;"Програш",'Калькулятор'!$E$17&lt;&gt;"Програш",'Калькулятор'!$E$18&lt;&gt;"Програш",'Калькулятор'!$E$20&lt;&gt;"Програш",'Калькулятор'!$E$22&lt;&gt;"Програш"),"Очікується","Програш")))</x:f>
      </x:c>
      <x:c r="H690" s="68" t="n">
        <x:f>IF(B690="Активна",F690*E690,0)</x:f>
        <x:v>0</x:v>
      </x:c>
      <x:c r="I690" s="68" t="n">
        <x:f>IF(AND(B690="Активна",G690&lt;&gt;"Програш"),F690*E690,0)</x:f>
        <x:v>0</x:v>
      </x:c>
      <x:c r="J690" s="68" t="n">
        <x:f>IF(AND(B690="Активна",G690="Виграш"),F690*E690,0)</x:f>
        <x:v>0</x:v>
      </x:c>
    </x:row>
    <x:row r="691">
      <x:c r="A691" t="n">
        <x:v>690</x:v>
      </x:c>
      <x:c r="B691" t="str">
        <x:f>IF(AND(C691='Калькулятор'!$B$6,'Калькулятор'!$D$14="Так",'Калькулятор'!$D$17="Так",'Калькулятор'!$D$18="Так",'Калькулятор'!$D$20="Так",'Калькулятор'!$D$22="Так"),"Активна","")</x:f>
      </x:c>
      <x:c r="C691" t="n">
        <x:v>5</x:v>
      </x:c>
      <x:c r="D691" t="str">
        <x:v>2+5+6+8+10</x:v>
      </x:c>
      <x:c r="E691" s="66" t="str">
        <x:f>IF(B691="Активна",'Калькулятор'!$C$14*'Калькулятор'!$C$17*'Калькулятор'!$C$18*'Калькулятор'!$C$20*'Калькулятор'!$C$22,"")</x:f>
      </x:c>
      <x:c r="F691" s="68" t="n">
        <x:f>IF(B691="Активна",'Калькулятор'!$B$9,0)</x:f>
        <x:v>0</x:v>
      </x:c>
      <x:c r="G691" t="str">
        <x:f>IF(B691&lt;&gt;"Активна","",IF(AND('Калькулятор'!$E$14="Виграш",'Калькулятор'!$E$17="Виграш",'Калькулятор'!$E$18="Виграш",'Калькулятор'!$E$20="Виграш",'Калькулятор'!$E$22="Виграш"),"Виграш",IF(AND('Калькулятор'!$E$14&lt;&gt;"Програш",'Калькулятор'!$E$17&lt;&gt;"Програш",'Калькулятор'!$E$18&lt;&gt;"Програш",'Калькулятор'!$E$20&lt;&gt;"Програш",'Калькулятор'!$E$22&lt;&gt;"Програш"),"Очікується","Програш")))</x:f>
      </x:c>
      <x:c r="H691" s="68" t="n">
        <x:f>IF(B691="Активна",F691*E691,0)</x:f>
        <x:v>0</x:v>
      </x:c>
      <x:c r="I691" s="68" t="n">
        <x:f>IF(AND(B691="Активна",G691&lt;&gt;"Програш"),F691*E691,0)</x:f>
        <x:v>0</x:v>
      </x:c>
      <x:c r="J691" s="68" t="n">
        <x:f>IF(AND(B691="Активна",G691="Виграш"),F691*E691,0)</x:f>
        <x:v>0</x:v>
      </x:c>
    </x:row>
    <x:row r="692">
      <x:c r="A692" t="n">
        <x:v>691</x:v>
      </x:c>
      <x:c r="B692" t="str">
        <x:f>IF(AND(C692='Калькулятор'!$B$6,'Калькулятор'!$D$13="Так",'Калькулятор'!$D$14="Так",'Калькулятор'!$D$17="Так",'Калькулятор'!$D$18="Так",'Калькулятор'!$D$20="Так",'Калькулятор'!$D$22="Так"),"Активна","")</x:f>
      </x:c>
      <x:c r="C692" t="n">
        <x:v>6</x:v>
      </x:c>
      <x:c r="D692" t="str">
        <x:v>1+2+5+6+8+10</x:v>
      </x:c>
      <x:c r="E692" s="66" t="str">
        <x:f>IF(B692="Активна",'Калькулятор'!$C$13*'Калькулятор'!$C$14*'Калькулятор'!$C$17*'Калькулятор'!$C$18*'Калькулятор'!$C$20*'Калькулятор'!$C$22,"")</x:f>
      </x:c>
      <x:c r="F692" s="68" t="n">
        <x:f>IF(B692="Активна",'Калькулятор'!$B$9,0)</x:f>
        <x:v>0</x:v>
      </x:c>
      <x:c r="G692" t="str">
        <x:f>IF(B692&lt;&gt;"Активна","",IF(AND('Калькулятор'!$E$13="Виграш",'Калькулятор'!$E$14="Виграш",'Калькулятор'!$E$17="Виграш",'Калькулятор'!$E$18="Виграш",'Калькулятор'!$E$20="Виграш",'Калькулятор'!$E$22="Виграш"),"Виграш",IF(AND('Калькулятор'!$E$13&lt;&gt;"Програш",'Калькулятор'!$E$14&lt;&gt;"Програш",'Калькулятор'!$E$17&lt;&gt;"Програш",'Калькулятор'!$E$18&lt;&gt;"Програш",'Калькулятор'!$E$20&lt;&gt;"Програш",'Калькулятор'!$E$22&lt;&gt;"Програш"),"Очікується","Програш")))</x:f>
      </x:c>
      <x:c r="H692" s="68" t="n">
        <x:f>IF(B692="Активна",F692*E692,0)</x:f>
        <x:v>0</x:v>
      </x:c>
      <x:c r="I692" s="68" t="n">
        <x:f>IF(AND(B692="Активна",G692&lt;&gt;"Програш"),F692*E692,0)</x:f>
        <x:v>0</x:v>
      </x:c>
      <x:c r="J692" s="68" t="n">
        <x:f>IF(AND(B692="Активна",G692="Виграш"),F692*E692,0)</x:f>
        <x:v>0</x:v>
      </x:c>
    </x:row>
    <x:row r="693">
      <x:c r="A693" t="n">
        <x:v>692</x:v>
      </x:c>
      <x:c r="B693" t="str">
        <x:f>IF(AND(C693='Калькулятор'!$B$6,'Калькулятор'!$D$15="Так",'Калькулятор'!$D$17="Так",'Калькулятор'!$D$18="Так",'Калькулятор'!$D$20="Так",'Калькулятор'!$D$22="Так"),"Активна","")</x:f>
      </x:c>
      <x:c r="C693" t="n">
        <x:v>5</x:v>
      </x:c>
      <x:c r="D693" t="str">
        <x:v>3+5+6+8+10</x:v>
      </x:c>
      <x:c r="E693" s="66" t="str">
        <x:f>IF(B693="Активна",'Калькулятор'!$C$15*'Калькулятор'!$C$17*'Калькулятор'!$C$18*'Калькулятор'!$C$20*'Калькулятор'!$C$22,"")</x:f>
      </x:c>
      <x:c r="F693" s="68" t="n">
        <x:f>IF(B693="Активна",'Калькулятор'!$B$9,0)</x:f>
        <x:v>0</x:v>
      </x:c>
      <x:c r="G693" t="str">
        <x:f>IF(B693&lt;&gt;"Активна","",IF(AND('Калькулятор'!$E$15="Виграш",'Калькулятор'!$E$17="Виграш",'Калькулятор'!$E$18="Виграш",'Калькулятор'!$E$20="Виграш",'Калькулятор'!$E$22="Виграш"),"Виграш",IF(AND('Калькулятор'!$E$15&lt;&gt;"Програш",'Калькулятор'!$E$17&lt;&gt;"Програш",'Калькулятор'!$E$18&lt;&gt;"Програш",'Калькулятор'!$E$20&lt;&gt;"Програш",'Калькулятор'!$E$22&lt;&gt;"Програш"),"Очікується","Програш")))</x:f>
      </x:c>
      <x:c r="H693" s="68" t="n">
        <x:f>IF(B693="Активна",F693*E693,0)</x:f>
        <x:v>0</x:v>
      </x:c>
      <x:c r="I693" s="68" t="n">
        <x:f>IF(AND(B693="Активна",G693&lt;&gt;"Програш"),F693*E693,0)</x:f>
        <x:v>0</x:v>
      </x:c>
      <x:c r="J693" s="68" t="n">
        <x:f>IF(AND(B693="Активна",G693="Виграш"),F693*E693,0)</x:f>
        <x:v>0</x:v>
      </x:c>
    </x:row>
    <x:row r="694">
      <x:c r="A694" t="n">
        <x:v>693</x:v>
      </x:c>
      <x:c r="B694" t="str">
        <x:f>IF(AND(C694='Калькулятор'!$B$6,'Калькулятор'!$D$13="Так",'Калькулятор'!$D$15="Так",'Калькулятор'!$D$17="Так",'Калькулятор'!$D$18="Так",'Калькулятор'!$D$20="Так",'Калькулятор'!$D$22="Так"),"Активна","")</x:f>
      </x:c>
      <x:c r="C694" t="n">
        <x:v>6</x:v>
      </x:c>
      <x:c r="D694" t="str">
        <x:v>1+3+5+6+8+10</x:v>
      </x:c>
      <x:c r="E694" s="66" t="str">
        <x:f>IF(B694="Активна",'Калькулятор'!$C$13*'Калькулятор'!$C$15*'Калькулятор'!$C$17*'Калькулятор'!$C$18*'Калькулятор'!$C$20*'Калькулятор'!$C$22,"")</x:f>
      </x:c>
      <x:c r="F694" s="68" t="n">
        <x:f>IF(B694="Активна",'Калькулятор'!$B$9,0)</x:f>
        <x:v>0</x:v>
      </x:c>
      <x:c r="G694" t="str">
        <x:f>IF(B694&lt;&gt;"Активна","",IF(AND('Калькулятор'!$E$13="Виграш",'Калькулятор'!$E$15="Виграш",'Калькулятор'!$E$17="Виграш",'Калькулятор'!$E$18="Виграш",'Калькулятор'!$E$20="Виграш",'Калькулятор'!$E$22="Виграш"),"Виграш",IF(AND('Калькулятор'!$E$13&lt;&gt;"Програш",'Калькулятор'!$E$15&lt;&gt;"Програш",'Калькулятор'!$E$17&lt;&gt;"Програш",'Калькулятор'!$E$18&lt;&gt;"Програш",'Калькулятор'!$E$20&lt;&gt;"Програш",'Калькулятор'!$E$22&lt;&gt;"Програш"),"Очікується","Програш")))</x:f>
      </x:c>
      <x:c r="H694" s="68" t="n">
        <x:f>IF(B694="Активна",F694*E694,0)</x:f>
        <x:v>0</x:v>
      </x:c>
      <x:c r="I694" s="68" t="n">
        <x:f>IF(AND(B694="Активна",G694&lt;&gt;"Програш"),F694*E694,0)</x:f>
        <x:v>0</x:v>
      </x:c>
      <x:c r="J694" s="68" t="n">
        <x:f>IF(AND(B694="Активна",G694="Виграш"),F694*E694,0)</x:f>
        <x:v>0</x:v>
      </x:c>
    </x:row>
    <x:row r="695">
      <x:c r="A695" t="n">
        <x:v>694</x:v>
      </x:c>
      <x:c r="B695" t="str">
        <x:f>IF(AND(C695='Калькулятор'!$B$6,'Калькулятор'!$D$14="Так",'Калькулятор'!$D$15="Так",'Калькулятор'!$D$17="Так",'Калькулятор'!$D$18="Так",'Калькулятор'!$D$20="Так",'Калькулятор'!$D$22="Так"),"Активна","")</x:f>
      </x:c>
      <x:c r="C695" t="n">
        <x:v>6</x:v>
      </x:c>
      <x:c r="D695" t="str">
        <x:v>2+3+5+6+8+10</x:v>
      </x:c>
      <x:c r="E695" s="66" t="str">
        <x:f>IF(B695="Активна",'Калькулятор'!$C$14*'Калькулятор'!$C$15*'Калькулятор'!$C$17*'Калькулятор'!$C$18*'Калькулятор'!$C$20*'Калькулятор'!$C$22,"")</x:f>
      </x:c>
      <x:c r="F695" s="68" t="n">
        <x:f>IF(B695="Активна",'Калькулятор'!$B$9,0)</x:f>
        <x:v>0</x:v>
      </x:c>
      <x:c r="G695" t="str">
        <x:f>IF(B695&lt;&gt;"Активна","",IF(AND('Калькулятор'!$E$14="Виграш",'Калькулятор'!$E$15="Виграш",'Калькулятор'!$E$17="Виграш",'Калькулятор'!$E$18="Виграш",'Калькулятор'!$E$20="Виграш",'Калькулятор'!$E$22="Виграш"),"Виграш",IF(AND('Калькулятор'!$E$14&lt;&gt;"Програш",'Калькулятор'!$E$15&lt;&gt;"Програш",'Калькулятор'!$E$17&lt;&gt;"Програш",'Калькулятор'!$E$18&lt;&gt;"Програш",'Калькулятор'!$E$20&lt;&gt;"Програш",'Калькулятор'!$E$22&lt;&gt;"Програш"),"Очікується","Програш")))</x:f>
      </x:c>
      <x:c r="H695" s="68" t="n">
        <x:f>IF(B695="Активна",F695*E695,0)</x:f>
        <x:v>0</x:v>
      </x:c>
      <x:c r="I695" s="68" t="n">
        <x:f>IF(AND(B695="Активна",G695&lt;&gt;"Програш"),F695*E695,0)</x:f>
        <x:v>0</x:v>
      </x:c>
      <x:c r="J695" s="68" t="n">
        <x:f>IF(AND(B695="Активна",G695="Виграш"),F695*E695,0)</x:f>
        <x:v>0</x:v>
      </x:c>
    </x:row>
    <x:row r="696">
      <x:c r="A696" t="n">
        <x:v>695</x:v>
      </x:c>
      <x:c r="B696" t="str">
        <x:f>IF(AND(C696='Калькулятор'!$B$6,'Калькулятор'!$D$13="Так",'Калькулятор'!$D$14="Так",'Калькулятор'!$D$15="Так",'Калькулятор'!$D$17="Так",'Калькулятор'!$D$18="Так",'Калькулятор'!$D$20="Так",'Калькулятор'!$D$22="Так"),"Активна","")</x:f>
      </x:c>
      <x:c r="C696" t="n">
        <x:v>7</x:v>
      </x:c>
      <x:c r="D696" t="str">
        <x:v>1+2+3+5+6+8+10</x:v>
      </x:c>
      <x:c r="E696" s="66" t="str">
        <x:f>IF(B696="Активна",'Калькулятор'!$C$13*'Калькулятор'!$C$14*'Калькулятор'!$C$15*'Калькулятор'!$C$17*'Калькулятор'!$C$18*'Калькулятор'!$C$20*'Калькулятор'!$C$22,"")</x:f>
      </x:c>
      <x:c r="F696" s="68" t="n">
        <x:f>IF(B696="Активна",'Калькулятор'!$B$9,0)</x:f>
        <x:v>0</x:v>
      </x:c>
      <x:c r="G696" t="str">
        <x:f>IF(B696&lt;&gt;"Активна","",IF(AND('Калькулятор'!$E$13="Виграш",'Калькулятор'!$E$14="Виграш",'Калькулятор'!$E$15="Виграш",'Калькулятор'!$E$17="Виграш",'Калькулятор'!$E$18="Виграш",'Калькулятор'!$E$20="Виграш",'Калькулятор'!$E$22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$18&lt;&gt;"Програш",'Калькулятор'!$E$20&lt;&gt;"Програш",'Калькулятор'!$E$22&lt;&gt;"Програш"),"Очікується","Програш")))</x:f>
      </x:c>
      <x:c r="H696" s="68" t="n">
        <x:f>IF(B696="Активна",F696*E696,0)</x:f>
        <x:v>0</x:v>
      </x:c>
      <x:c r="I696" s="68" t="n">
        <x:f>IF(AND(B696="Активна",G696&lt;&gt;"Програш"),F696*E696,0)</x:f>
        <x:v>0</x:v>
      </x:c>
      <x:c r="J696" s="68" t="n">
        <x:f>IF(AND(B696="Активна",G696="Виграш"),F696*E696,0)</x:f>
        <x:v>0</x:v>
      </x:c>
    </x:row>
    <x:row r="697">
      <x:c r="A697" t="n">
        <x:v>696</x:v>
      </x:c>
      <x:c r="B697" t="str">
        <x:f>IF(AND(C697='Калькулятор'!$B$6,'Калькулятор'!$D$16="Так",'Калькулятор'!$D$17="Так",'Калькулятор'!$D$18="Так",'Калькулятор'!$D$20="Так",'Калькулятор'!$D$22="Так"),"Активна","")</x:f>
      </x:c>
      <x:c r="C697" t="n">
        <x:v>5</x:v>
      </x:c>
      <x:c r="D697" t="str">
        <x:v>4+5+6+8+10</x:v>
      </x:c>
      <x:c r="E697" s="66" t="str">
        <x:f>IF(B697="Активна",'Калькулятор'!$C$16*'Калькулятор'!$C$17*'Калькулятор'!$C$18*'Калькулятор'!$C$20*'Калькулятор'!$C$22,"")</x:f>
      </x:c>
      <x:c r="F697" s="68" t="n">
        <x:f>IF(B697="Активна",'Калькулятор'!$B$9,0)</x:f>
        <x:v>0</x:v>
      </x:c>
      <x:c r="G697" t="str">
        <x:f>IF(B697&lt;&gt;"Активна","",IF(AND('Калькулятор'!$E$16="Виграш",'Калькулятор'!$E$17="Виграш",'Калькулятор'!$E$18="Виграш",'Калькулятор'!$E$20="Виграш",'Калькулятор'!$E$22="Виграш"),"Виграш",IF(AND('Калькулятор'!$E$16&lt;&gt;"Програш",'Калькулятор'!$E$17&lt;&gt;"Програш",'Калькулятор'!$E$18&lt;&gt;"Програш",'Калькулятор'!$E$20&lt;&gt;"Програш",'Калькулятор'!$E$22&lt;&gt;"Програш"),"Очікується","Програш")))</x:f>
      </x:c>
      <x:c r="H697" s="68" t="n">
        <x:f>IF(B697="Активна",F697*E697,0)</x:f>
        <x:v>0</x:v>
      </x:c>
      <x:c r="I697" s="68" t="n">
        <x:f>IF(AND(B697="Активна",G697&lt;&gt;"Програш"),F697*E697,0)</x:f>
        <x:v>0</x:v>
      </x:c>
      <x:c r="J697" s="68" t="n">
        <x:f>IF(AND(B697="Активна",G697="Виграш"),F697*E697,0)</x:f>
        <x:v>0</x:v>
      </x:c>
    </x:row>
    <x:row r="698">
      <x:c r="A698" t="n">
        <x:v>697</x:v>
      </x:c>
      <x:c r="B698" t="str">
        <x:f>IF(AND(C698='Калькулятор'!$B$6,'Калькулятор'!$D$13="Так",'Калькулятор'!$D$16="Так",'Калькулятор'!$D$17="Так",'Калькулятор'!$D$18="Так",'Калькулятор'!$D$20="Так",'Калькулятор'!$D$22="Так"),"Активна","")</x:f>
      </x:c>
      <x:c r="C698" t="n">
        <x:v>6</x:v>
      </x:c>
      <x:c r="D698" t="str">
        <x:v>1+4+5+6+8+10</x:v>
      </x:c>
      <x:c r="E698" s="66" t="str">
        <x:f>IF(B698="Активна",'Калькулятор'!$C$13*'Калькулятор'!$C$16*'Калькулятор'!$C$17*'Калькулятор'!$C$18*'Калькулятор'!$C$20*'Калькулятор'!$C$22,"")</x:f>
      </x:c>
      <x:c r="F698" s="68" t="n">
        <x:f>IF(B698="Активна",'Калькулятор'!$B$9,0)</x:f>
        <x:v>0</x:v>
      </x:c>
      <x:c r="G698" t="str">
        <x:f>IF(B698&lt;&gt;"Активна","",IF(AND('Калькулятор'!$E$13="Виграш",'Калькулятор'!$E$16="Виграш",'Калькулятор'!$E$17="Виграш",'Калькулятор'!$E$18="Виграш",'Калькулятор'!$E$20="Виграш",'Калькулятор'!$E$22="Виграш"),"Виграш",IF(AND('Калькулятор'!$E$13&lt;&gt;"Програш",'Калькулятор'!$E$16&lt;&gt;"Програш",'Калькулятор'!$E$17&lt;&gt;"Програш",'Калькулятор'!$E$18&lt;&gt;"Програш",'Калькулятор'!$E$20&lt;&gt;"Програш",'Калькулятор'!$E$22&lt;&gt;"Програш"),"Очікується","Програш")))</x:f>
      </x:c>
      <x:c r="H698" s="68" t="n">
        <x:f>IF(B698="Активна",F698*E698,0)</x:f>
        <x:v>0</x:v>
      </x:c>
      <x:c r="I698" s="68" t="n">
        <x:f>IF(AND(B698="Активна",G698&lt;&gt;"Програш"),F698*E698,0)</x:f>
        <x:v>0</x:v>
      </x:c>
      <x:c r="J698" s="68" t="n">
        <x:f>IF(AND(B698="Активна",G698="Виграш"),F698*E698,0)</x:f>
        <x:v>0</x:v>
      </x:c>
    </x:row>
    <x:row r="699">
      <x:c r="A699" t="n">
        <x:v>698</x:v>
      </x:c>
      <x:c r="B699" t="str">
        <x:f>IF(AND(C699='Калькулятор'!$B$6,'Калькулятор'!$D$14="Так",'Калькулятор'!$D$16="Так",'Калькулятор'!$D$17="Так",'Калькулятор'!$D$18="Так",'Калькулятор'!$D$20="Так",'Калькулятор'!$D$22="Так"),"Активна","")</x:f>
      </x:c>
      <x:c r="C699" t="n">
        <x:v>6</x:v>
      </x:c>
      <x:c r="D699" t="str">
        <x:v>2+4+5+6+8+10</x:v>
      </x:c>
      <x:c r="E699" s="66" t="str">
        <x:f>IF(B699="Активна",'Калькулятор'!$C$14*'Калькулятор'!$C$16*'Калькулятор'!$C$17*'Калькулятор'!$C$18*'Калькулятор'!$C$20*'Калькулятор'!$C$22,"")</x:f>
      </x:c>
      <x:c r="F699" s="68" t="n">
        <x:f>IF(B699="Активна",'Калькулятор'!$B$9,0)</x:f>
        <x:v>0</x:v>
      </x:c>
      <x:c r="G699" t="str">
        <x:f>IF(B699&lt;&gt;"Активна","",IF(AND('Калькулятор'!$E$14="Виграш",'Калькулятор'!$E$16="Виграш",'Калькулятор'!$E$17="Виграш",'Калькулятор'!$E$18="Виграш",'Калькулятор'!$E$20="Виграш",'Калькулятор'!$E$22="Виграш"),"Виграш",IF(AND('Калькулятор'!$E$14&lt;&gt;"Програш",'Калькулятор'!$E$16&lt;&gt;"Програш",'Калькулятор'!$E$17&lt;&gt;"Програш",'Калькулятор'!$E$18&lt;&gt;"Програш",'Калькулятор'!$E$20&lt;&gt;"Програш",'Калькулятор'!$E$22&lt;&gt;"Програш"),"Очікується","Програш")))</x:f>
      </x:c>
      <x:c r="H699" s="68" t="n">
        <x:f>IF(B699="Активна",F699*E699,0)</x:f>
        <x:v>0</x:v>
      </x:c>
      <x:c r="I699" s="68" t="n">
        <x:f>IF(AND(B699="Активна",G699&lt;&gt;"Програш"),F699*E699,0)</x:f>
        <x:v>0</x:v>
      </x:c>
      <x:c r="J699" s="68" t="n">
        <x:f>IF(AND(B699="Активна",G699="Виграш"),F699*E699,0)</x:f>
        <x:v>0</x:v>
      </x:c>
    </x:row>
    <x:row r="700">
      <x:c r="A700" t="n">
        <x:v>699</x:v>
      </x:c>
      <x:c r="B700" t="str">
        <x:f>IF(AND(C700='Калькулятор'!$B$6,'Калькулятор'!$D$13="Так",'Калькулятор'!$D$14="Так",'Калькулятор'!$D$16="Так",'Калькулятор'!$D$17="Так",'Калькулятор'!$D$18="Так",'Калькулятор'!$D$20="Так",'Калькулятор'!$D$22="Так"),"Активна","")</x:f>
      </x:c>
      <x:c r="C700" t="n">
        <x:v>7</x:v>
      </x:c>
      <x:c r="D700" t="str">
        <x:v>1+2+4+5+6+8+10</x:v>
      </x:c>
      <x:c r="E700" s="66" t="str">
        <x:f>IF(B700="Активна",'Калькулятор'!$C$13*'Калькулятор'!$C$14*'Калькулятор'!$C$16*'Калькулятор'!$C$17*'Калькулятор'!$C$18*'Калькулятор'!$C$20*'Калькулятор'!$C$22,"")</x:f>
      </x:c>
      <x:c r="F700" s="68" t="n">
        <x:f>IF(B700="Активна",'Калькулятор'!$B$9,0)</x:f>
        <x:v>0</x:v>
      </x:c>
      <x:c r="G700" t="str">
        <x:f>IF(B700&lt;&gt;"Активна","",IF(AND('Калькулятор'!$E$13="Виграш",'Калькулятор'!$E$14="Виграш",'Калькулятор'!$E$16="Виграш",'Калькулятор'!$E$17="Виграш",'Калькулятор'!$E$18="Виграш",'Калькулятор'!$E$20="Виграш",'Калькулятор'!$E$22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$18&lt;&gt;"Програш",'Калькулятор'!$E$20&lt;&gt;"Програш",'Калькулятор'!$E$22&lt;&gt;"Програш"),"Очікується","Програш")))</x:f>
      </x:c>
      <x:c r="H700" s="68" t="n">
        <x:f>IF(B700="Активна",F700*E700,0)</x:f>
        <x:v>0</x:v>
      </x:c>
      <x:c r="I700" s="68" t="n">
        <x:f>IF(AND(B700="Активна",G700&lt;&gt;"Програш"),F700*E700,0)</x:f>
        <x:v>0</x:v>
      </x:c>
      <x:c r="J700" s="68" t="n">
        <x:f>IF(AND(B700="Активна",G700="Виграш"),F700*E700,0)</x:f>
        <x:v>0</x:v>
      </x:c>
    </x:row>
    <x:row r="701">
      <x:c r="A701" t="n">
        <x:v>700</x:v>
      </x:c>
      <x:c r="B701" t="str">
        <x:f>IF(AND(C701='Калькулятор'!$B$6,'Калькулятор'!$D$15="Так",'Калькулятор'!$D$16="Так",'Калькулятор'!$D$17="Так",'Калькулятор'!$D$18="Так",'Калькулятор'!$D$20="Так",'Калькулятор'!$D$22="Так"),"Активна","")</x:f>
      </x:c>
      <x:c r="C701" t="n">
        <x:v>6</x:v>
      </x:c>
      <x:c r="D701" t="str">
        <x:v>3+4+5+6+8+10</x:v>
      </x:c>
      <x:c r="E701" s="66" t="str">
        <x:f>IF(B701="Активна",'Калькулятор'!$C$15*'Калькулятор'!$C$16*'Калькулятор'!$C$17*'Калькулятор'!$C$18*'Калькулятор'!$C$20*'Калькулятор'!$C$22,"")</x:f>
      </x:c>
      <x:c r="F701" s="68" t="n">
        <x:f>IF(B701="Активна",'Калькулятор'!$B$9,0)</x:f>
        <x:v>0</x:v>
      </x:c>
      <x:c r="G701" t="str">
        <x:f>IF(B701&lt;&gt;"Активна","",IF(AND('Калькулятор'!$E$15="Виграш",'Калькулятор'!$E$16="Виграш",'Калькулятор'!$E$17="Виграш",'Калькулятор'!$E$18="Виграш",'Калькулятор'!$E$20="Виграш",'Калькулятор'!$E$22="Виграш"),"Виграш",IF(AND('Калькулятор'!$E$15&lt;&gt;"Програш",'Калькулятор'!$E$16&lt;&gt;"Програш",'Калькулятор'!$E$17&lt;&gt;"Програш",'Калькулятор'!$E$18&lt;&gt;"Програш",'Калькулятор'!$E$20&lt;&gt;"Програш",'Калькулятор'!$E$22&lt;&gt;"Програш"),"Очікується","Програш")))</x:f>
      </x:c>
      <x:c r="H701" s="68" t="n">
        <x:f>IF(B701="Активна",F701*E701,0)</x:f>
        <x:v>0</x:v>
      </x:c>
      <x:c r="I701" s="68" t="n">
        <x:f>IF(AND(B701="Активна",G701&lt;&gt;"Програш"),F701*E701,0)</x:f>
        <x:v>0</x:v>
      </x:c>
      <x:c r="J701" s="68" t="n">
        <x:f>IF(AND(B701="Активна",G701="Виграш"),F701*E701,0)</x:f>
        <x:v>0</x:v>
      </x:c>
    </x:row>
    <x:row r="702">
      <x:c r="A702" t="n">
        <x:v>701</x:v>
      </x:c>
      <x:c r="B702" t="str">
        <x:f>IF(AND(C702='Калькулятор'!$B$6,'Калькулятор'!$D$13="Так",'Калькулятор'!$D$15="Так",'Калькулятор'!$D$16="Так",'Калькулятор'!$D$17="Так",'Калькулятор'!$D$18="Так",'Калькулятор'!$D$20="Так",'Калькулятор'!$D$22="Так"),"Активна","")</x:f>
      </x:c>
      <x:c r="C702" t="n">
        <x:v>7</x:v>
      </x:c>
      <x:c r="D702" t="str">
        <x:v>1+3+4+5+6+8+10</x:v>
      </x:c>
      <x:c r="E702" s="66" t="str">
        <x:f>IF(B702="Активна",'Калькулятор'!$C$13*'Калькулятор'!$C$15*'Калькулятор'!$C$16*'Калькулятор'!$C$17*'Калькулятор'!$C$18*'Калькулятор'!$C$20*'Калькулятор'!$C$22,"")</x:f>
      </x:c>
      <x:c r="F702" s="68" t="n">
        <x:f>IF(B702="Активна",'Калькулятор'!$B$9,0)</x:f>
        <x:v>0</x:v>
      </x:c>
      <x:c r="G702" t="str">
        <x:f>IF(B702&lt;&gt;"Активна","",IF(AND('Калькулятор'!$E$13="Виграш",'Калькулятор'!$E$15="Виграш",'Калькулятор'!$E$16="Виграш",'Калькулятор'!$E$17="Виграш",'Калькулятор'!$E$18="Виграш",'Калькулятор'!$E$20="Виграш",'Калькулятор'!$E$22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$18&lt;&gt;"Програш",'Калькулятор'!$E$20&lt;&gt;"Програш",'Калькулятор'!$E$22&lt;&gt;"Програш"),"Очікується","Програш")))</x:f>
      </x:c>
      <x:c r="H702" s="68" t="n">
        <x:f>IF(B702="Активна",F702*E702,0)</x:f>
        <x:v>0</x:v>
      </x:c>
      <x:c r="I702" s="68" t="n">
        <x:f>IF(AND(B702="Активна",G702&lt;&gt;"Програш"),F702*E702,0)</x:f>
        <x:v>0</x:v>
      </x:c>
      <x:c r="J702" s="68" t="n">
        <x:f>IF(AND(B702="Активна",G702="Виграш"),F702*E702,0)</x:f>
        <x:v>0</x:v>
      </x:c>
    </x:row>
    <x:row r="703">
      <x:c r="A703" t="n">
        <x:v>702</x:v>
      </x:c>
      <x:c r="B703" t="str">
        <x:f>IF(AND(C703='Калькулятор'!$B$6,'Калькулятор'!$D$14="Так",'Калькулятор'!$D$15="Так",'Калькулятор'!$D$16="Так",'Калькулятор'!$D$17="Так",'Калькулятор'!$D$18="Так",'Калькулятор'!$D$20="Так",'Калькулятор'!$D$22="Так"),"Активна","")</x:f>
      </x:c>
      <x:c r="C703" t="n">
        <x:v>7</x:v>
      </x:c>
      <x:c r="D703" t="str">
        <x:v>2+3+4+5+6+8+10</x:v>
      </x:c>
      <x:c r="E703" s="66" t="str">
        <x:f>IF(B703="Активна",'Калькулятор'!$C$14*'Калькулятор'!$C$15*'Калькулятор'!$C$16*'Калькулятор'!$C$17*'Калькулятор'!$C$18*'Калькулятор'!$C$20*'Калькулятор'!$C$22,"")</x:f>
      </x:c>
      <x:c r="F703" s="68" t="n">
        <x:f>IF(B703="Активна",'Калькулятор'!$B$9,0)</x:f>
        <x:v>0</x:v>
      </x:c>
      <x:c r="G703" t="str">
        <x:f>IF(B703&lt;&gt;"Активна","",IF(AND('Калькулятор'!$E$14="Виграш",'Калькулятор'!$E$15="Виграш",'Калькулятор'!$E$16="Виграш",'Калькулятор'!$E$17="Виграш",'Калькулятор'!$E$18="Виграш",'Калькулятор'!$E$20="Виграш",'Калькулятор'!$E$22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$20&lt;&gt;"Програш",'Калькулятор'!$E$22&lt;&gt;"Програш"),"Очікується","Програш")))</x:f>
      </x:c>
      <x:c r="H703" s="68" t="n">
        <x:f>IF(B703="Активна",F703*E703,0)</x:f>
        <x:v>0</x:v>
      </x:c>
      <x:c r="I703" s="68" t="n">
        <x:f>IF(AND(B703="Активна",G703&lt;&gt;"Програш"),F703*E703,0)</x:f>
        <x:v>0</x:v>
      </x:c>
      <x:c r="J703" s="68" t="n">
        <x:f>IF(AND(B703="Активна",G703="Виграш"),F703*E703,0)</x:f>
        <x:v>0</x:v>
      </x:c>
    </x:row>
    <x:row r="704">
      <x:c r="A704" t="n">
        <x:v>703</x:v>
      </x:c>
      <x:c r="B704" t="str">
        <x:f>IF(AND(C704='Калькулятор'!$B$6,'Калькулятор'!$D$13="Так",'Калькулятор'!$D$14="Так",'Калькулятор'!$D$15="Так",'Калькулятор'!$D$16="Так",'Калькулятор'!$D$17="Так",'Калькулятор'!$D$18="Так",'Калькулятор'!$D$20="Так",'Калькулятор'!$D$22="Так"),"Активна","")</x:f>
      </x:c>
      <x:c r="C704" t="n">
        <x:v>8</x:v>
      </x:c>
      <x:c r="D704" t="str">
        <x:v>1+2+3+4+5+6+8+10</x:v>
      </x:c>
      <x:c r="E704" s="66" t="str">
        <x:f>IF(B704="Активна",'Калькулятор'!$C$13*'Калькулятор'!$C$14*'Калькулятор'!$C$15*'Калькулятор'!$C$16*'Калькулятор'!$C$17*'Калькулятор'!$C$18*'Калькулятор'!$C$20*'Калькулятор'!$C$22,"")</x:f>
      </x:c>
      <x:c r="F704" s="68" t="n">
        <x:f>IF(B704="Активна",'Калькулятор'!$B$9,0)</x:f>
        <x:v>0</x:v>
      </x:c>
      <x:c r="G704" t="str">
        <x:f>IF(B704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$18="Виграш",'Калькулятор'!$E$20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$20&lt;&gt;"Програш",'Калькулятор'!$E$22&lt;&gt;"Програш"),"Очікується","Програш")))</x:f>
      </x:c>
      <x:c r="H704" s="68" t="n">
        <x:f>IF(B704="Активна",F704*E704,0)</x:f>
        <x:v>0</x:v>
      </x:c>
      <x:c r="I704" s="68" t="n">
        <x:f>IF(AND(B704="Активна",G704&lt;&gt;"Програш"),F704*E704,0)</x:f>
        <x:v>0</x:v>
      </x:c>
      <x:c r="J704" s="68" t="n">
        <x:f>IF(AND(B704="Активна",G704="Виграш"),F704*E704,0)</x:f>
        <x:v>0</x:v>
      </x:c>
    </x:row>
    <x:row r="705">
      <x:c r="A705" t="n">
        <x:v>704</x:v>
      </x:c>
      <x:c r="B705" t="str">
        <x:f>IF(AND(C705='Калькулятор'!$B$6,'Калькулятор'!$D$19="Так",'Калькулятор'!$D$20="Так",'Калькулятор'!$D$22="Так"),"Активна","")</x:f>
      </x:c>
      <x:c r="C705" t="n">
        <x:v>3</x:v>
      </x:c>
      <x:c r="D705" t="str">
        <x:v>7+8+10</x:v>
      </x:c>
      <x:c r="E705" s="66" t="str">
        <x:f>IF(B705="Активна",'Калькулятор'!$C$19*'Калькулятор'!$C$20*'Калькулятор'!$C$22,"")</x:f>
      </x:c>
      <x:c r="F705" s="68" t="n">
        <x:f>IF(B705="Активна",'Калькулятор'!$B$9,0)</x:f>
        <x:v>0</x:v>
      </x:c>
      <x:c r="G705" t="str">
        <x:f>IF(B705&lt;&gt;"Активна","",IF(AND('Калькулятор'!$E$19="Виграш",'Калькулятор'!$E$20="Виграш",'Калькулятор'!$E$22="Виграш"),"Виграш",IF(AND('Калькулятор'!$E$19&lt;&gt;"Програш",'Калькулятор'!$E$20&lt;&gt;"Програш",'Калькулятор'!$E$22&lt;&gt;"Програш"),"Очікується","Програш")))</x:f>
      </x:c>
      <x:c r="H705" s="68" t="n">
        <x:f>IF(B705="Активна",F705*E705,0)</x:f>
        <x:v>0</x:v>
      </x:c>
      <x:c r="I705" s="68" t="n">
        <x:f>IF(AND(B705="Активна",G705&lt;&gt;"Програш"),F705*E705,0)</x:f>
        <x:v>0</x:v>
      </x:c>
      <x:c r="J705" s="68" t="n">
        <x:f>IF(AND(B705="Активна",G705="Виграш"),F705*E705,0)</x:f>
        <x:v>0</x:v>
      </x:c>
    </x:row>
    <x:row r="706">
      <x:c r="A706" t="n">
        <x:v>705</x:v>
      </x:c>
      <x:c r="B706" t="str">
        <x:f>IF(AND(C706='Калькулятор'!$B$6,'Калькулятор'!$D$13="Так",'Калькулятор'!$D$19="Так",'Калькулятор'!$D$20="Так",'Калькулятор'!$D$22="Так"),"Активна","")</x:f>
      </x:c>
      <x:c r="C706" t="n">
        <x:v>4</x:v>
      </x:c>
      <x:c r="D706" t="str">
        <x:v>1+7+8+10</x:v>
      </x:c>
      <x:c r="E706" s="66" t="str">
        <x:f>IF(B706="Активна",'Калькулятор'!$C$13*'Калькулятор'!$C$19*'Калькулятор'!$C$20*'Калькулятор'!$C$22,"")</x:f>
      </x:c>
      <x:c r="F706" s="68" t="n">
        <x:f>IF(B706="Активна",'Калькулятор'!$B$9,0)</x:f>
        <x:v>0</x:v>
      </x:c>
      <x:c r="G706" t="str">
        <x:f>IF(B706&lt;&gt;"Активна","",IF(AND('Калькулятор'!$E$13="Виграш",'Калькулятор'!$E$19="Виграш",'Калькулятор'!$E$20="Виграш",'Калькулятор'!$E$22="Виграш"),"Виграш",IF(AND('Калькулятор'!$E$13&lt;&gt;"Програш",'Калькулятор'!$E$19&lt;&gt;"Програш",'Калькулятор'!$E$20&lt;&gt;"Програш",'Калькулятор'!$E$22&lt;&gt;"Програш"),"Очікується","Програш")))</x:f>
      </x:c>
      <x:c r="H706" s="68" t="n">
        <x:f>IF(B706="Активна",F706*E706,0)</x:f>
        <x:v>0</x:v>
      </x:c>
      <x:c r="I706" s="68" t="n">
        <x:f>IF(AND(B706="Активна",G706&lt;&gt;"Програш"),F706*E706,0)</x:f>
        <x:v>0</x:v>
      </x:c>
      <x:c r="J706" s="68" t="n">
        <x:f>IF(AND(B706="Активна",G706="Виграш"),F706*E706,0)</x:f>
        <x:v>0</x:v>
      </x:c>
    </x:row>
    <x:row r="707">
      <x:c r="A707" t="n">
        <x:v>706</x:v>
      </x:c>
      <x:c r="B707" t="str">
        <x:f>IF(AND(C707='Калькулятор'!$B$6,'Калькулятор'!$D$14="Так",'Калькулятор'!$D$19="Так",'Калькулятор'!$D$20="Так",'Калькулятор'!$D$22="Так"),"Активна","")</x:f>
      </x:c>
      <x:c r="C707" t="n">
        <x:v>4</x:v>
      </x:c>
      <x:c r="D707" t="str">
        <x:v>2+7+8+10</x:v>
      </x:c>
      <x:c r="E707" s="66" t="str">
        <x:f>IF(B707="Активна",'Калькулятор'!$C$14*'Калькулятор'!$C$19*'Калькулятор'!$C$20*'Калькулятор'!$C$22,"")</x:f>
      </x:c>
      <x:c r="F707" s="68" t="n">
        <x:f>IF(B707="Активна",'Калькулятор'!$B$9,0)</x:f>
        <x:v>0</x:v>
      </x:c>
      <x:c r="G707" t="str">
        <x:f>IF(B707&lt;&gt;"Активна","",IF(AND('Калькулятор'!$E$14="Виграш",'Калькулятор'!$E$19="Виграш",'Калькулятор'!$E$20="Виграш",'Калькулятор'!$E$22="Виграш"),"Виграш",IF(AND('Калькулятор'!$E$14&lt;&gt;"Програш",'Калькулятор'!$E$19&lt;&gt;"Програш",'Калькулятор'!$E$20&lt;&gt;"Програш",'Калькулятор'!$E$22&lt;&gt;"Програш"),"Очікується","Програш")))</x:f>
      </x:c>
      <x:c r="H707" s="68" t="n">
        <x:f>IF(B707="Активна",F707*E707,0)</x:f>
        <x:v>0</x:v>
      </x:c>
      <x:c r="I707" s="68" t="n">
        <x:f>IF(AND(B707="Активна",G707&lt;&gt;"Програш"),F707*E707,0)</x:f>
        <x:v>0</x:v>
      </x:c>
      <x:c r="J707" s="68" t="n">
        <x:f>IF(AND(B707="Активна",G707="Виграш"),F707*E707,0)</x:f>
        <x:v>0</x:v>
      </x:c>
    </x:row>
    <x:row r="708">
      <x:c r="A708" t="n">
        <x:v>707</x:v>
      </x:c>
      <x:c r="B708" t="str">
        <x:f>IF(AND(C708='Калькулятор'!$B$6,'Калькулятор'!$D$13="Так",'Калькулятор'!$D$14="Так",'Калькулятор'!$D$19="Так",'Калькулятор'!$D$20="Так",'Калькулятор'!$D$22="Так"),"Активна","")</x:f>
      </x:c>
      <x:c r="C708" t="n">
        <x:v>5</x:v>
      </x:c>
      <x:c r="D708" t="str">
        <x:v>1+2+7+8+10</x:v>
      </x:c>
      <x:c r="E708" s="66" t="str">
        <x:f>IF(B708="Активна",'Калькулятор'!$C$13*'Калькулятор'!$C$14*'Калькулятор'!$C$19*'Калькулятор'!$C$20*'Калькулятор'!$C$22,"")</x:f>
      </x:c>
      <x:c r="F708" s="68" t="n">
        <x:f>IF(B708="Активна",'Калькулятор'!$B$9,0)</x:f>
        <x:v>0</x:v>
      </x:c>
      <x:c r="G708" t="str">
        <x:f>IF(B708&lt;&gt;"Активна","",IF(AND('Калькулятор'!$E$13="Виграш",'Калькулятор'!$E$14="Виграш",'Калькулятор'!$E$19="Виграш",'Калькулятор'!$E$20="Виграш",'Калькулятор'!$E$22="Виграш"),"Виграш",IF(AND('Калькулятор'!$E$13&lt;&gt;"Програш",'Калькулятор'!$E$14&lt;&gt;"Програш",'Калькулятор'!$E$19&lt;&gt;"Програш",'Калькулятор'!$E$20&lt;&gt;"Програш",'Калькулятор'!$E$22&lt;&gt;"Програш"),"Очікується","Програш")))</x:f>
      </x:c>
      <x:c r="H708" s="68" t="n">
        <x:f>IF(B708="Активна",F708*E708,0)</x:f>
        <x:v>0</x:v>
      </x:c>
      <x:c r="I708" s="68" t="n">
        <x:f>IF(AND(B708="Активна",G708&lt;&gt;"Програш"),F708*E708,0)</x:f>
        <x:v>0</x:v>
      </x:c>
      <x:c r="J708" s="68" t="n">
        <x:f>IF(AND(B708="Активна",G708="Виграш"),F708*E708,0)</x:f>
        <x:v>0</x:v>
      </x:c>
    </x:row>
    <x:row r="709">
      <x:c r="A709" t="n">
        <x:v>708</x:v>
      </x:c>
      <x:c r="B709" t="str">
        <x:f>IF(AND(C709='Калькулятор'!$B$6,'Калькулятор'!$D$15="Так",'Калькулятор'!$D$19="Так",'Калькулятор'!$D$20="Так",'Калькулятор'!$D$22="Так"),"Активна","")</x:f>
      </x:c>
      <x:c r="C709" t="n">
        <x:v>4</x:v>
      </x:c>
      <x:c r="D709" t="str">
        <x:v>3+7+8+10</x:v>
      </x:c>
      <x:c r="E709" s="66" t="str">
        <x:f>IF(B709="Активна",'Калькулятор'!$C$15*'Калькулятор'!$C$19*'Калькулятор'!$C$20*'Калькулятор'!$C$22,"")</x:f>
      </x:c>
      <x:c r="F709" s="68" t="n">
        <x:f>IF(B709="Активна",'Калькулятор'!$B$9,0)</x:f>
        <x:v>0</x:v>
      </x:c>
      <x:c r="G709" t="str">
        <x:f>IF(B709&lt;&gt;"Активна","",IF(AND('Калькулятор'!$E$15="Виграш",'Калькулятор'!$E$19="Виграш",'Калькулятор'!$E$20="Виграш",'Калькулятор'!$E$22="Виграш"),"Виграш",IF(AND('Калькулятор'!$E$15&lt;&gt;"Програш",'Калькулятор'!$E$19&lt;&gt;"Програш",'Калькулятор'!$E$20&lt;&gt;"Програш",'Калькулятор'!$E$22&lt;&gt;"Програш"),"Очікується","Програш")))</x:f>
      </x:c>
      <x:c r="H709" s="68" t="n">
        <x:f>IF(B709="Активна",F709*E709,0)</x:f>
        <x:v>0</x:v>
      </x:c>
      <x:c r="I709" s="68" t="n">
        <x:f>IF(AND(B709="Активна",G709&lt;&gt;"Програш"),F709*E709,0)</x:f>
        <x:v>0</x:v>
      </x:c>
      <x:c r="J709" s="68" t="n">
        <x:f>IF(AND(B709="Активна",G709="Виграш"),F709*E709,0)</x:f>
        <x:v>0</x:v>
      </x:c>
    </x:row>
    <x:row r="710">
      <x:c r="A710" t="n">
        <x:v>709</x:v>
      </x:c>
      <x:c r="B710" t="str">
        <x:f>IF(AND(C710='Калькулятор'!$B$6,'Калькулятор'!$D$13="Так",'Калькулятор'!$D$15="Так",'Калькулятор'!$D$19="Так",'Калькулятор'!$D$20="Так",'Калькулятор'!$D$22="Так"),"Активна","")</x:f>
      </x:c>
      <x:c r="C710" t="n">
        <x:v>5</x:v>
      </x:c>
      <x:c r="D710" t="str">
        <x:v>1+3+7+8+10</x:v>
      </x:c>
      <x:c r="E710" s="66" t="str">
        <x:f>IF(B710="Активна",'Калькулятор'!$C$13*'Калькулятор'!$C$15*'Калькулятор'!$C$19*'Калькулятор'!$C$20*'Калькулятор'!$C$22,"")</x:f>
      </x:c>
      <x:c r="F710" s="68" t="n">
        <x:f>IF(B710="Активна",'Калькулятор'!$B$9,0)</x:f>
        <x:v>0</x:v>
      </x:c>
      <x:c r="G710" t="str">
        <x:f>IF(B710&lt;&gt;"Активна","",IF(AND('Калькулятор'!$E$13="Виграш",'Калькулятор'!$E$15="Виграш",'Калькулятор'!$E$19="Виграш",'Калькулятор'!$E$20="Виграш",'Калькулятор'!$E$22="Виграш"),"Виграш",IF(AND('Калькулятор'!$E$13&lt;&gt;"Програш",'Калькулятор'!$E$15&lt;&gt;"Програш",'Калькулятор'!$E$19&lt;&gt;"Програш",'Калькулятор'!$E$20&lt;&gt;"Програш",'Калькулятор'!$E$22&lt;&gt;"Програш"),"Очікується","Програш")))</x:f>
      </x:c>
      <x:c r="H710" s="68" t="n">
        <x:f>IF(B710="Активна",F710*E710,0)</x:f>
        <x:v>0</x:v>
      </x:c>
      <x:c r="I710" s="68" t="n">
        <x:f>IF(AND(B710="Активна",G710&lt;&gt;"Програш"),F710*E710,0)</x:f>
        <x:v>0</x:v>
      </x:c>
      <x:c r="J710" s="68" t="n">
        <x:f>IF(AND(B710="Активна",G710="Виграш"),F710*E710,0)</x:f>
        <x:v>0</x:v>
      </x:c>
    </x:row>
    <x:row r="711">
      <x:c r="A711" t="n">
        <x:v>710</x:v>
      </x:c>
      <x:c r="B711" t="str">
        <x:f>IF(AND(C711='Калькулятор'!$B$6,'Калькулятор'!$D$14="Так",'Калькулятор'!$D$15="Так",'Калькулятор'!$D$19="Так",'Калькулятор'!$D$20="Так",'Калькулятор'!$D$22="Так"),"Активна","")</x:f>
      </x:c>
      <x:c r="C711" t="n">
        <x:v>5</x:v>
      </x:c>
      <x:c r="D711" t="str">
        <x:v>2+3+7+8+10</x:v>
      </x:c>
      <x:c r="E711" s="66" t="str">
        <x:f>IF(B711="Активна",'Калькулятор'!$C$14*'Калькулятор'!$C$15*'Калькулятор'!$C$19*'Калькулятор'!$C$20*'Калькулятор'!$C$22,"")</x:f>
      </x:c>
      <x:c r="F711" s="68" t="n">
        <x:f>IF(B711="Активна",'Калькулятор'!$B$9,0)</x:f>
        <x:v>0</x:v>
      </x:c>
      <x:c r="G711" t="str">
        <x:f>IF(B711&lt;&gt;"Активна","",IF(AND('Калькулятор'!$E$14="Виграш",'Калькулятор'!$E$15="Виграш",'Калькулятор'!$E$19="Виграш",'Калькулятор'!$E$20="Виграш",'Калькулятор'!$E$22="Виграш"),"Виграш",IF(AND('Калькулятор'!$E$14&lt;&gt;"Програш",'Калькулятор'!$E$15&lt;&gt;"Програш",'Калькулятор'!$E$19&lt;&gt;"Програш",'Калькулятор'!$E$20&lt;&gt;"Програш",'Калькулятор'!$E$22&lt;&gt;"Програш"),"Очікується","Програш")))</x:f>
      </x:c>
      <x:c r="H711" s="68" t="n">
        <x:f>IF(B711="Активна",F711*E711,0)</x:f>
        <x:v>0</x:v>
      </x:c>
      <x:c r="I711" s="68" t="n">
        <x:f>IF(AND(B711="Активна",G711&lt;&gt;"Програш"),F711*E711,0)</x:f>
        <x:v>0</x:v>
      </x:c>
      <x:c r="J711" s="68" t="n">
        <x:f>IF(AND(B711="Активна",G711="Виграш"),F711*E711,0)</x:f>
        <x:v>0</x:v>
      </x:c>
    </x:row>
    <x:row r="712">
      <x:c r="A712" t="n">
        <x:v>711</x:v>
      </x:c>
      <x:c r="B712" t="str">
        <x:f>IF(AND(C712='Калькулятор'!$B$6,'Калькулятор'!$D$13="Так",'Калькулятор'!$D$14="Так",'Калькулятор'!$D$15="Так",'Калькулятор'!$D$19="Так",'Калькулятор'!$D$20="Так",'Калькулятор'!$D$22="Так"),"Активна","")</x:f>
      </x:c>
      <x:c r="C712" t="n">
        <x:v>6</x:v>
      </x:c>
      <x:c r="D712" t="str">
        <x:v>1+2+3+7+8+10</x:v>
      </x:c>
      <x:c r="E712" s="66" t="str">
        <x:f>IF(B712="Активна",'Калькулятор'!$C$13*'Калькулятор'!$C$14*'Калькулятор'!$C$15*'Калькулятор'!$C$19*'Калькулятор'!$C$20*'Калькулятор'!$C$22,"")</x:f>
      </x:c>
      <x:c r="F712" s="68" t="n">
        <x:f>IF(B712="Активна",'Калькулятор'!$B$9,0)</x:f>
        <x:v>0</x:v>
      </x:c>
      <x:c r="G712" t="str">
        <x:f>IF(B712&lt;&gt;"Активна","",IF(AND('Калькулятор'!$E$13="Виграш",'Калькулятор'!$E$14="Виграш",'Калькулятор'!$E$15="Виграш",'Калькулятор'!$E$19="Виграш",'Калькулятор'!$E$20="Виграш",'Калькулятор'!$E$22="Виграш"),"Виграш",IF(AND('Калькулятор'!$E$13&lt;&gt;"Програш",'Калькулятор'!$E$14&lt;&gt;"Програш",'Калькулятор'!$E$15&lt;&gt;"Програш",'Калькулятор'!$E$19&lt;&gt;"Програш",'Калькулятор'!$E$20&lt;&gt;"Програш",'Калькулятор'!$E$22&lt;&gt;"Програш"),"Очікується","Програш")))</x:f>
      </x:c>
      <x:c r="H712" s="68" t="n">
        <x:f>IF(B712="Активна",F712*E712,0)</x:f>
        <x:v>0</x:v>
      </x:c>
      <x:c r="I712" s="68" t="n">
        <x:f>IF(AND(B712="Активна",G712&lt;&gt;"Програш"),F712*E712,0)</x:f>
        <x:v>0</x:v>
      </x:c>
      <x:c r="J712" s="68" t="n">
        <x:f>IF(AND(B712="Активна",G712="Виграш"),F712*E712,0)</x:f>
        <x:v>0</x:v>
      </x:c>
    </x:row>
    <x:row r="713">
      <x:c r="A713" t="n">
        <x:v>712</x:v>
      </x:c>
      <x:c r="B713" t="str">
        <x:f>IF(AND(C713='Калькулятор'!$B$6,'Калькулятор'!$D$16="Так",'Калькулятор'!$D$19="Так",'Калькулятор'!$D$20="Так",'Калькулятор'!$D$22="Так"),"Активна","")</x:f>
      </x:c>
      <x:c r="C713" t="n">
        <x:v>4</x:v>
      </x:c>
      <x:c r="D713" t="str">
        <x:v>4+7+8+10</x:v>
      </x:c>
      <x:c r="E713" s="66" t="str">
        <x:f>IF(B713="Активна",'Калькулятор'!$C$16*'Калькулятор'!$C$19*'Калькулятор'!$C$20*'Калькулятор'!$C$22,"")</x:f>
      </x:c>
      <x:c r="F713" s="68" t="n">
        <x:f>IF(B713="Активна",'Калькулятор'!$B$9,0)</x:f>
        <x:v>0</x:v>
      </x:c>
      <x:c r="G713" t="str">
        <x:f>IF(B713&lt;&gt;"Активна","",IF(AND('Калькулятор'!$E$16="Виграш",'Калькулятор'!$E$19="Виграш",'Калькулятор'!$E$20="Виграш",'Калькулятор'!$E$22="Виграш"),"Виграш",IF(AND('Калькулятор'!$E$16&lt;&gt;"Програш",'Калькулятор'!$E$19&lt;&gt;"Програш",'Калькулятор'!$E$20&lt;&gt;"Програш",'Калькулятор'!$E$22&lt;&gt;"Програш"),"Очікується","Програш")))</x:f>
      </x:c>
      <x:c r="H713" s="68" t="n">
        <x:f>IF(B713="Активна",F713*E713,0)</x:f>
        <x:v>0</x:v>
      </x:c>
      <x:c r="I713" s="68" t="n">
        <x:f>IF(AND(B713="Активна",G713&lt;&gt;"Програш"),F713*E713,0)</x:f>
        <x:v>0</x:v>
      </x:c>
      <x:c r="J713" s="68" t="n">
        <x:f>IF(AND(B713="Активна",G713="Виграш"),F713*E713,0)</x:f>
        <x:v>0</x:v>
      </x:c>
    </x:row>
    <x:row r="714">
      <x:c r="A714" t="n">
        <x:v>713</x:v>
      </x:c>
      <x:c r="B714" t="str">
        <x:f>IF(AND(C714='Калькулятор'!$B$6,'Калькулятор'!$D$13="Так",'Калькулятор'!$D$16="Так",'Калькулятор'!$D$19="Так",'Калькулятор'!$D$20="Так",'Калькулятор'!$D$22="Так"),"Активна","")</x:f>
      </x:c>
      <x:c r="C714" t="n">
        <x:v>5</x:v>
      </x:c>
      <x:c r="D714" t="str">
        <x:v>1+4+7+8+10</x:v>
      </x:c>
      <x:c r="E714" s="66" t="str">
        <x:f>IF(B714="Активна",'Калькулятор'!$C$13*'Калькулятор'!$C$16*'Калькулятор'!$C$19*'Калькулятор'!$C$20*'Калькулятор'!$C$22,"")</x:f>
      </x:c>
      <x:c r="F714" s="68" t="n">
        <x:f>IF(B714="Активна",'Калькулятор'!$B$9,0)</x:f>
        <x:v>0</x:v>
      </x:c>
      <x:c r="G714" t="str">
        <x:f>IF(B714&lt;&gt;"Активна","",IF(AND('Калькулятор'!$E$13="Виграш",'Калькулятор'!$E$16="Виграш",'Калькулятор'!$E$19="Виграш",'Калькулятор'!$E$20="Виграш",'Калькулятор'!$E$22="Виграш"),"Виграш",IF(AND('Калькулятор'!$E$13&lt;&gt;"Програш",'Калькулятор'!$E$16&lt;&gt;"Програш",'Калькулятор'!$E$19&lt;&gt;"Програш",'Калькулятор'!$E$20&lt;&gt;"Програш",'Калькулятор'!$E$22&lt;&gt;"Програш"),"Очікується","Програш")))</x:f>
      </x:c>
      <x:c r="H714" s="68" t="n">
        <x:f>IF(B714="Активна",F714*E714,0)</x:f>
        <x:v>0</x:v>
      </x:c>
      <x:c r="I714" s="68" t="n">
        <x:f>IF(AND(B714="Активна",G714&lt;&gt;"Програш"),F714*E714,0)</x:f>
        <x:v>0</x:v>
      </x:c>
      <x:c r="J714" s="68" t="n">
        <x:f>IF(AND(B714="Активна",G714="Виграш"),F714*E714,0)</x:f>
        <x:v>0</x:v>
      </x:c>
    </x:row>
    <x:row r="715">
      <x:c r="A715" t="n">
        <x:v>714</x:v>
      </x:c>
      <x:c r="B715" t="str">
        <x:f>IF(AND(C715='Калькулятор'!$B$6,'Калькулятор'!$D$14="Так",'Калькулятор'!$D$16="Так",'Калькулятор'!$D$19="Так",'Калькулятор'!$D$20="Так",'Калькулятор'!$D$22="Так"),"Активна","")</x:f>
      </x:c>
      <x:c r="C715" t="n">
        <x:v>5</x:v>
      </x:c>
      <x:c r="D715" t="str">
        <x:v>2+4+7+8+10</x:v>
      </x:c>
      <x:c r="E715" s="66" t="str">
        <x:f>IF(B715="Активна",'Калькулятор'!$C$14*'Калькулятор'!$C$16*'Калькулятор'!$C$19*'Калькулятор'!$C$20*'Калькулятор'!$C$22,"")</x:f>
      </x:c>
      <x:c r="F715" s="68" t="n">
        <x:f>IF(B715="Активна",'Калькулятор'!$B$9,0)</x:f>
        <x:v>0</x:v>
      </x:c>
      <x:c r="G715" t="str">
        <x:f>IF(B715&lt;&gt;"Активна","",IF(AND('Калькулятор'!$E$14="Виграш",'Калькулятор'!$E$16="Виграш",'Калькулятор'!$E$19="Виграш",'Калькулятор'!$E$20="Виграш",'Калькулятор'!$E$22="Виграш"),"Виграш",IF(AND('Калькулятор'!$E$14&lt;&gt;"Програш",'Калькулятор'!$E$16&lt;&gt;"Програш",'Калькулятор'!$E$19&lt;&gt;"Програш",'Калькулятор'!$E$20&lt;&gt;"Програш",'Калькулятор'!$E$22&lt;&gt;"Програш"),"Очікується","Програш")))</x:f>
      </x:c>
      <x:c r="H715" s="68" t="n">
        <x:f>IF(B715="Активна",F715*E715,0)</x:f>
        <x:v>0</x:v>
      </x:c>
      <x:c r="I715" s="68" t="n">
        <x:f>IF(AND(B715="Активна",G715&lt;&gt;"Програш"),F715*E715,0)</x:f>
        <x:v>0</x:v>
      </x:c>
      <x:c r="J715" s="68" t="n">
        <x:f>IF(AND(B715="Активна",G715="Виграш"),F715*E715,0)</x:f>
        <x:v>0</x:v>
      </x:c>
    </x:row>
    <x:row r="716">
      <x:c r="A716" t="n">
        <x:v>715</x:v>
      </x:c>
      <x:c r="B716" t="str">
        <x:f>IF(AND(C716='Калькулятор'!$B$6,'Калькулятор'!$D$13="Так",'Калькулятор'!$D$14="Так",'Калькулятор'!$D$16="Так",'Калькулятор'!$D$19="Так",'Калькулятор'!$D$20="Так",'Калькулятор'!$D$22="Так"),"Активна","")</x:f>
      </x:c>
      <x:c r="C716" t="n">
        <x:v>6</x:v>
      </x:c>
      <x:c r="D716" t="str">
        <x:v>1+2+4+7+8+10</x:v>
      </x:c>
      <x:c r="E716" s="66" t="str">
        <x:f>IF(B716="Активна",'Калькулятор'!$C$13*'Калькулятор'!$C$14*'Калькулятор'!$C$16*'Калькулятор'!$C$19*'Калькулятор'!$C$20*'Калькулятор'!$C$22,"")</x:f>
      </x:c>
      <x:c r="F716" s="68" t="n">
        <x:f>IF(B716="Активна",'Калькулятор'!$B$9,0)</x:f>
        <x:v>0</x:v>
      </x:c>
      <x:c r="G716" t="str">
        <x:f>IF(B716&lt;&gt;"Активна","",IF(AND('Калькулятор'!$E$13="Виграш",'Калькулятор'!$E$14="Виграш",'Калькулятор'!$E$16="Виграш",'Калькулятор'!$E$19="Виграш",'Калькулятор'!$E$20="Виграш",'Калькулятор'!$E$22="Виграш"),"Виграш",IF(AND('Калькулятор'!$E$13&lt;&gt;"Програш",'Калькулятор'!$E$14&lt;&gt;"Програш",'Калькулятор'!$E$16&lt;&gt;"Програш",'Калькулятор'!$E$19&lt;&gt;"Програш",'Калькулятор'!$E$20&lt;&gt;"Програш",'Калькулятор'!$E$22&lt;&gt;"Програш"),"Очікується","Програш")))</x:f>
      </x:c>
      <x:c r="H716" s="68" t="n">
        <x:f>IF(B716="Активна",F716*E716,0)</x:f>
        <x:v>0</x:v>
      </x:c>
      <x:c r="I716" s="68" t="n">
        <x:f>IF(AND(B716="Активна",G716&lt;&gt;"Програш"),F716*E716,0)</x:f>
        <x:v>0</x:v>
      </x:c>
      <x:c r="J716" s="68" t="n">
        <x:f>IF(AND(B716="Активна",G716="Виграш"),F716*E716,0)</x:f>
        <x:v>0</x:v>
      </x:c>
    </x:row>
    <x:row r="717">
      <x:c r="A717" t="n">
        <x:v>716</x:v>
      </x:c>
      <x:c r="B717" t="str">
        <x:f>IF(AND(C717='Калькулятор'!$B$6,'Калькулятор'!$D$15="Так",'Калькулятор'!$D$16="Так",'Калькулятор'!$D$19="Так",'Калькулятор'!$D$20="Так",'Калькулятор'!$D$22="Так"),"Активна","")</x:f>
      </x:c>
      <x:c r="C717" t="n">
        <x:v>5</x:v>
      </x:c>
      <x:c r="D717" t="str">
        <x:v>3+4+7+8+10</x:v>
      </x:c>
      <x:c r="E717" s="66" t="str">
        <x:f>IF(B717="Активна",'Калькулятор'!$C$15*'Калькулятор'!$C$16*'Калькулятор'!$C$19*'Калькулятор'!$C$20*'Калькулятор'!$C$22,"")</x:f>
      </x:c>
      <x:c r="F717" s="68" t="n">
        <x:f>IF(B717="Активна",'Калькулятор'!$B$9,0)</x:f>
        <x:v>0</x:v>
      </x:c>
      <x:c r="G717" t="str">
        <x:f>IF(B717&lt;&gt;"Активна","",IF(AND('Калькулятор'!$E$15="Виграш",'Калькулятор'!$E$16="Виграш",'Калькулятор'!$E$19="Виграш",'Калькулятор'!$E$20="Виграш",'Калькулятор'!$E$22="Виграш"),"Виграш",IF(AND('Калькулятор'!$E$15&lt;&gt;"Програш",'Калькулятор'!$E$16&lt;&gt;"Програш",'Калькулятор'!$E$19&lt;&gt;"Програш",'Калькулятор'!$E$20&lt;&gt;"Програш",'Калькулятор'!$E$22&lt;&gt;"Програш"),"Очікується","Програш")))</x:f>
      </x:c>
      <x:c r="H717" s="68" t="n">
        <x:f>IF(B717="Активна",F717*E717,0)</x:f>
        <x:v>0</x:v>
      </x:c>
      <x:c r="I717" s="68" t="n">
        <x:f>IF(AND(B717="Активна",G717&lt;&gt;"Програш"),F717*E717,0)</x:f>
        <x:v>0</x:v>
      </x:c>
      <x:c r="J717" s="68" t="n">
        <x:f>IF(AND(B717="Активна",G717="Виграш"),F717*E717,0)</x:f>
        <x:v>0</x:v>
      </x:c>
    </x:row>
    <x:row r="718">
      <x:c r="A718" t="n">
        <x:v>717</x:v>
      </x:c>
      <x:c r="B718" t="str">
        <x:f>IF(AND(C718='Калькулятор'!$B$6,'Калькулятор'!$D$13="Так",'Калькулятор'!$D$15="Так",'Калькулятор'!$D$16="Так",'Калькулятор'!$D$19="Так",'Калькулятор'!$D$20="Так",'Калькулятор'!$D$22="Так"),"Активна","")</x:f>
      </x:c>
      <x:c r="C718" t="n">
        <x:v>6</x:v>
      </x:c>
      <x:c r="D718" t="str">
        <x:v>1+3+4+7+8+10</x:v>
      </x:c>
      <x:c r="E718" s="66" t="str">
        <x:f>IF(B718="Активна",'Калькулятор'!$C$13*'Калькулятор'!$C$15*'Калькулятор'!$C$16*'Калькулятор'!$C$19*'Калькулятор'!$C$20*'Калькулятор'!$C$22,"")</x:f>
      </x:c>
      <x:c r="F718" s="68" t="n">
        <x:f>IF(B718="Активна",'Калькулятор'!$B$9,0)</x:f>
        <x:v>0</x:v>
      </x:c>
      <x:c r="G718" t="str">
        <x:f>IF(B718&lt;&gt;"Активна","",IF(AND('Калькулятор'!$E$13="Виграш",'Калькулятор'!$E$15="Виграш",'Калькулятор'!$E$16="Виграш",'Калькулятор'!$E$19="Виграш",'Калькулятор'!$E$20="Виграш",'Калькулятор'!$E$22="Виграш"),"Виграш",IF(AND('Калькулятор'!$E$13&lt;&gt;"Програш",'Калькулятор'!$E$15&lt;&gt;"Програш",'Калькулятор'!$E$16&lt;&gt;"Програш",'Калькулятор'!$E$19&lt;&gt;"Програш",'Калькулятор'!$E$20&lt;&gt;"Програш",'Калькулятор'!$E$22&lt;&gt;"Програш"),"Очікується","Програш")))</x:f>
      </x:c>
      <x:c r="H718" s="68" t="n">
        <x:f>IF(B718="Активна",F718*E718,0)</x:f>
        <x:v>0</x:v>
      </x:c>
      <x:c r="I718" s="68" t="n">
        <x:f>IF(AND(B718="Активна",G718&lt;&gt;"Програш"),F718*E718,0)</x:f>
        <x:v>0</x:v>
      </x:c>
      <x:c r="J718" s="68" t="n">
        <x:f>IF(AND(B718="Активна",G718="Виграш"),F718*E718,0)</x:f>
        <x:v>0</x:v>
      </x:c>
    </x:row>
    <x:row r="719">
      <x:c r="A719" t="n">
        <x:v>718</x:v>
      </x:c>
      <x:c r="B719" t="str">
        <x:f>IF(AND(C719='Калькулятор'!$B$6,'Калькулятор'!$D$14="Так",'Калькулятор'!$D$15="Так",'Калькулятор'!$D$16="Так",'Калькулятор'!$D$19="Так",'Калькулятор'!$D$20="Так",'Калькулятор'!$D$22="Так"),"Активна","")</x:f>
      </x:c>
      <x:c r="C719" t="n">
        <x:v>6</x:v>
      </x:c>
      <x:c r="D719" t="str">
        <x:v>2+3+4+7+8+10</x:v>
      </x:c>
      <x:c r="E719" s="66" t="str">
        <x:f>IF(B719="Активна",'Калькулятор'!$C$14*'Калькулятор'!$C$15*'Калькулятор'!$C$16*'Калькулятор'!$C$19*'Калькулятор'!$C$20*'Калькулятор'!$C$22,"")</x:f>
      </x:c>
      <x:c r="F719" s="68" t="n">
        <x:f>IF(B719="Активна",'Калькулятор'!$B$9,0)</x:f>
        <x:v>0</x:v>
      </x:c>
      <x:c r="G719" t="str">
        <x:f>IF(B719&lt;&gt;"Активна","",IF(AND('Калькулятор'!$E$14="Виграш",'Калькулятор'!$E$15="Виграш",'Калькулятор'!$E$16="Виграш",'Калькулятор'!$E$19="Виграш",'Калькулятор'!$E$20="Виграш",'Калькулятор'!$E$22="Виграш"),"Виграш",IF(AND('Калькулятор'!$E$14&lt;&gt;"Програш",'Калькулятор'!$E$15&lt;&gt;"Програш",'Калькулятор'!$E$16&lt;&gt;"Програш",'Калькулятор'!$E$19&lt;&gt;"Програш",'Калькулятор'!$E$20&lt;&gt;"Програш",'Калькулятор'!$E$22&lt;&gt;"Програш"),"Очікується","Програш")))</x:f>
      </x:c>
      <x:c r="H719" s="68" t="n">
        <x:f>IF(B719="Активна",F719*E719,0)</x:f>
        <x:v>0</x:v>
      </x:c>
      <x:c r="I719" s="68" t="n">
        <x:f>IF(AND(B719="Активна",G719&lt;&gt;"Програш"),F719*E719,0)</x:f>
        <x:v>0</x:v>
      </x:c>
      <x:c r="J719" s="68" t="n">
        <x:f>IF(AND(B719="Активна",G719="Виграш"),F719*E719,0)</x:f>
        <x:v>0</x:v>
      </x:c>
    </x:row>
    <x:row r="720">
      <x:c r="A720" t="n">
        <x:v>719</x:v>
      </x:c>
      <x:c r="B720" t="str">
        <x:f>IF(AND(C720='Калькулятор'!$B$6,'Калькулятор'!$D$13="Так",'Калькулятор'!$D$14="Так",'Калькулятор'!$D$15="Так",'Калькулятор'!$D$16="Так",'Калькулятор'!$D$19="Так",'Калькулятор'!$D$20="Так",'Калькулятор'!$D$22="Так"),"Активна","")</x:f>
      </x:c>
      <x:c r="C720" t="n">
        <x:v>7</x:v>
      </x:c>
      <x:c r="D720" t="str">
        <x:v>1+2+3+4+7+8+10</x:v>
      </x:c>
      <x:c r="E720" s="66" t="str">
        <x:f>IF(B720="Активна",'Калькулятор'!$C$13*'Калькулятор'!$C$14*'Калькулятор'!$C$15*'Калькулятор'!$C$16*'Калькулятор'!$C$19*'Калькулятор'!$C$20*'Калькулятор'!$C$22,"")</x:f>
      </x:c>
      <x:c r="F720" s="68" t="n">
        <x:f>IF(B720="Активна",'Калькулятор'!$B$9,0)</x:f>
        <x:v>0</x:v>
      </x:c>
      <x:c r="G720" t="str">
        <x:f>IF(B720&lt;&gt;"Активна","",IF(AND('Калькулятор'!$E$13="Виграш",'Калькулятор'!$E$14="Виграш",'Калькулятор'!$E$15="Виграш",'Калькулятор'!$E$16="Виграш",'Калькулятор'!$E$19="Виграш",'Калькулятор'!$E$20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$19&lt;&gt;"Програш",'Калькулятор'!$E$20&lt;&gt;"Програш",'Калькулятор'!$E$22&lt;&gt;"Програш"),"Очікується","Програш")))</x:f>
      </x:c>
      <x:c r="H720" s="68" t="n">
        <x:f>IF(B720="Активна",F720*E720,0)</x:f>
        <x:v>0</x:v>
      </x:c>
      <x:c r="I720" s="68" t="n">
        <x:f>IF(AND(B720="Активна",G720&lt;&gt;"Програш"),F720*E720,0)</x:f>
        <x:v>0</x:v>
      </x:c>
      <x:c r="J720" s="68" t="n">
        <x:f>IF(AND(B720="Активна",G720="Виграш"),F720*E720,0)</x:f>
        <x:v>0</x:v>
      </x:c>
    </x:row>
    <x:row r="721">
      <x:c r="A721" t="n">
        <x:v>720</x:v>
      </x:c>
      <x:c r="B721" t="str">
        <x:f>IF(AND(C721='Калькулятор'!$B$6,'Калькулятор'!$D$17="Так",'Калькулятор'!$D$19="Так",'Калькулятор'!$D$20="Так",'Калькулятор'!$D$22="Так"),"Активна","")</x:f>
      </x:c>
      <x:c r="C721" t="n">
        <x:v>4</x:v>
      </x:c>
      <x:c r="D721" t="str">
        <x:v>5+7+8+10</x:v>
      </x:c>
      <x:c r="E721" s="66" t="str">
        <x:f>IF(B721="Активна",'Калькулятор'!$C$17*'Калькулятор'!$C$19*'Калькулятор'!$C$20*'Калькулятор'!$C$22,"")</x:f>
      </x:c>
      <x:c r="F721" s="68" t="n">
        <x:f>IF(B721="Активна",'Калькулятор'!$B$9,0)</x:f>
        <x:v>0</x:v>
      </x:c>
      <x:c r="G721" t="str">
        <x:f>IF(B721&lt;&gt;"Активна","",IF(AND('Калькулятор'!$E$17="Виграш",'Калькулятор'!$E$19="Виграш",'Калькулятор'!$E$20="Виграш",'Калькулятор'!$E$22="Виграш"),"Виграш",IF(AND('Калькулятор'!$E$17&lt;&gt;"Програш",'Калькулятор'!$E$19&lt;&gt;"Програш",'Калькулятор'!$E$20&lt;&gt;"Програш",'Калькулятор'!$E$22&lt;&gt;"Програш"),"Очікується","Програш")))</x:f>
      </x:c>
      <x:c r="H721" s="68" t="n">
        <x:f>IF(B721="Активна",F721*E721,0)</x:f>
        <x:v>0</x:v>
      </x:c>
      <x:c r="I721" s="68" t="n">
        <x:f>IF(AND(B721="Активна",G721&lt;&gt;"Програш"),F721*E721,0)</x:f>
        <x:v>0</x:v>
      </x:c>
      <x:c r="J721" s="68" t="n">
        <x:f>IF(AND(B721="Активна",G721="Виграш"),F721*E721,0)</x:f>
        <x:v>0</x:v>
      </x:c>
    </x:row>
    <x:row r="722">
      <x:c r="A722" t="n">
        <x:v>721</x:v>
      </x:c>
      <x:c r="B722" t="str">
        <x:f>IF(AND(C722='Калькулятор'!$B$6,'Калькулятор'!$D$13="Так",'Калькулятор'!$D$17="Так",'Калькулятор'!$D$19="Так",'Калькулятор'!$D$20="Так",'Калькулятор'!$D$22="Так"),"Активна","")</x:f>
      </x:c>
      <x:c r="C722" t="n">
        <x:v>5</x:v>
      </x:c>
      <x:c r="D722" t="str">
        <x:v>1+5+7+8+10</x:v>
      </x:c>
      <x:c r="E722" s="66" t="str">
        <x:f>IF(B722="Активна",'Калькулятор'!$C$13*'Калькулятор'!$C$17*'Калькулятор'!$C$19*'Калькулятор'!$C$20*'Калькулятор'!$C$22,"")</x:f>
      </x:c>
      <x:c r="F722" s="68" t="n">
        <x:f>IF(B722="Активна",'Калькулятор'!$B$9,0)</x:f>
        <x:v>0</x:v>
      </x:c>
      <x:c r="G722" t="str">
        <x:f>IF(B722&lt;&gt;"Активна","",IF(AND('Калькулятор'!$E$13="Виграш",'Калькулятор'!$E$17="Виграш",'Калькулятор'!$E$19="Виграш",'Калькулятор'!$E$20="Виграш",'Калькулятор'!$E$22="Виграш"),"Виграш",IF(AND('Калькулятор'!$E$13&lt;&gt;"Програш",'Калькулятор'!$E$17&lt;&gt;"Програш",'Калькулятор'!$E$19&lt;&gt;"Програш",'Калькулятор'!$E$20&lt;&gt;"Програш",'Калькулятор'!$E$22&lt;&gt;"Програш"),"Очікується","Програш")))</x:f>
      </x:c>
      <x:c r="H722" s="68" t="n">
        <x:f>IF(B722="Активна",F722*E722,0)</x:f>
        <x:v>0</x:v>
      </x:c>
      <x:c r="I722" s="68" t="n">
        <x:f>IF(AND(B722="Активна",G722&lt;&gt;"Програш"),F722*E722,0)</x:f>
        <x:v>0</x:v>
      </x:c>
      <x:c r="J722" s="68" t="n">
        <x:f>IF(AND(B722="Активна",G722="Виграш"),F722*E722,0)</x:f>
        <x:v>0</x:v>
      </x:c>
    </x:row>
    <x:row r="723">
      <x:c r="A723" t="n">
        <x:v>722</x:v>
      </x:c>
      <x:c r="B723" t="str">
        <x:f>IF(AND(C723='Калькулятор'!$B$6,'Калькулятор'!$D$14="Так",'Калькулятор'!$D$17="Так",'Калькулятор'!$D$19="Так",'Калькулятор'!$D$20="Так",'Калькулятор'!$D$22="Так"),"Активна","")</x:f>
      </x:c>
      <x:c r="C723" t="n">
        <x:v>5</x:v>
      </x:c>
      <x:c r="D723" t="str">
        <x:v>2+5+7+8+10</x:v>
      </x:c>
      <x:c r="E723" s="66" t="str">
        <x:f>IF(B723="Активна",'Калькулятор'!$C$14*'Калькулятор'!$C$17*'Калькулятор'!$C$19*'Калькулятор'!$C$20*'Калькулятор'!$C$22,"")</x:f>
      </x:c>
      <x:c r="F723" s="68" t="n">
        <x:f>IF(B723="Активна",'Калькулятор'!$B$9,0)</x:f>
        <x:v>0</x:v>
      </x:c>
      <x:c r="G723" t="str">
        <x:f>IF(B723&lt;&gt;"Активна","",IF(AND('Калькулятор'!$E$14="Виграш",'Калькулятор'!$E$17="Виграш",'Калькулятор'!$E$19="Виграш",'Калькулятор'!$E$20="Виграш",'Калькулятор'!$E$22="Виграш"),"Виграш",IF(AND('Калькулятор'!$E$14&lt;&gt;"Програш",'Калькулятор'!$E$17&lt;&gt;"Програш",'Калькулятор'!$E$19&lt;&gt;"Програш",'Калькулятор'!$E$20&lt;&gt;"Програш",'Калькулятор'!$E$22&lt;&gt;"Програш"),"Очікується","Програш")))</x:f>
      </x:c>
      <x:c r="H723" s="68" t="n">
        <x:f>IF(B723="Активна",F723*E723,0)</x:f>
        <x:v>0</x:v>
      </x:c>
      <x:c r="I723" s="68" t="n">
        <x:f>IF(AND(B723="Активна",G723&lt;&gt;"Програш"),F723*E723,0)</x:f>
        <x:v>0</x:v>
      </x:c>
      <x:c r="J723" s="68" t="n">
        <x:f>IF(AND(B723="Активна",G723="Виграш"),F723*E723,0)</x:f>
        <x:v>0</x:v>
      </x:c>
    </x:row>
    <x:row r="724">
      <x:c r="A724" t="n">
        <x:v>723</x:v>
      </x:c>
      <x:c r="B724" t="str">
        <x:f>IF(AND(C724='Калькулятор'!$B$6,'Калькулятор'!$D$13="Так",'Калькулятор'!$D$14="Так",'Калькулятор'!$D$17="Так",'Калькулятор'!$D$19="Так",'Калькулятор'!$D$20="Так",'Калькулятор'!$D$22="Так"),"Активна","")</x:f>
      </x:c>
      <x:c r="C724" t="n">
        <x:v>6</x:v>
      </x:c>
      <x:c r="D724" t="str">
        <x:v>1+2+5+7+8+10</x:v>
      </x:c>
      <x:c r="E724" s="66" t="str">
        <x:f>IF(B724="Активна",'Калькулятор'!$C$13*'Калькулятор'!$C$14*'Калькулятор'!$C$17*'Калькулятор'!$C$19*'Калькулятор'!$C$20*'Калькулятор'!$C$22,"")</x:f>
      </x:c>
      <x:c r="F724" s="68" t="n">
        <x:f>IF(B724="Активна",'Калькулятор'!$B$9,0)</x:f>
        <x:v>0</x:v>
      </x:c>
      <x:c r="G724" t="str">
        <x:f>IF(B724&lt;&gt;"Активна","",IF(AND('Калькулятор'!$E$13="Виграш",'Калькулятор'!$E$14="Виграш",'Калькулятор'!$E$17="Виграш",'Калькулятор'!$E$19="Виграш",'Калькулятор'!$E$20="Виграш",'Калькулятор'!$E$22="Виграш"),"Виграш",IF(AND('Калькулятор'!$E$13&lt;&gt;"Програш",'Калькулятор'!$E$14&lt;&gt;"Програш",'Калькулятор'!$E$17&lt;&gt;"Програш",'Калькулятор'!$E$19&lt;&gt;"Програш",'Калькулятор'!$E$20&lt;&gt;"Програш",'Калькулятор'!$E$22&lt;&gt;"Програш"),"Очікується","Програш")))</x:f>
      </x:c>
      <x:c r="H724" s="68" t="n">
        <x:f>IF(B724="Активна",F724*E724,0)</x:f>
        <x:v>0</x:v>
      </x:c>
      <x:c r="I724" s="68" t="n">
        <x:f>IF(AND(B724="Активна",G724&lt;&gt;"Програш"),F724*E724,0)</x:f>
        <x:v>0</x:v>
      </x:c>
      <x:c r="J724" s="68" t="n">
        <x:f>IF(AND(B724="Активна",G724="Виграш"),F724*E724,0)</x:f>
        <x:v>0</x:v>
      </x:c>
    </x:row>
    <x:row r="725">
      <x:c r="A725" t="n">
        <x:v>724</x:v>
      </x:c>
      <x:c r="B725" t="str">
        <x:f>IF(AND(C725='Калькулятор'!$B$6,'Калькулятор'!$D$15="Так",'Калькулятор'!$D$17="Так",'Калькулятор'!$D$19="Так",'Калькулятор'!$D$20="Так",'Калькулятор'!$D$22="Так"),"Активна","")</x:f>
      </x:c>
      <x:c r="C725" t="n">
        <x:v>5</x:v>
      </x:c>
      <x:c r="D725" t="str">
        <x:v>3+5+7+8+10</x:v>
      </x:c>
      <x:c r="E725" s="66" t="str">
        <x:f>IF(B725="Активна",'Калькулятор'!$C$15*'Калькулятор'!$C$17*'Калькулятор'!$C$19*'Калькулятор'!$C$20*'Калькулятор'!$C$22,"")</x:f>
      </x:c>
      <x:c r="F725" s="68" t="n">
        <x:f>IF(B725="Активна",'Калькулятор'!$B$9,0)</x:f>
        <x:v>0</x:v>
      </x:c>
      <x:c r="G725" t="str">
        <x:f>IF(B725&lt;&gt;"Активна","",IF(AND('Калькулятор'!$E$15="Виграш",'Калькулятор'!$E$17="Виграш",'Калькулятор'!$E$19="Виграш",'Калькулятор'!$E$20="Виграш",'Калькулятор'!$E$22="Виграш"),"Виграш",IF(AND('Калькулятор'!$E$15&lt;&gt;"Програш",'Калькулятор'!$E$17&lt;&gt;"Програш",'Калькулятор'!$E$19&lt;&gt;"Програш",'Калькулятор'!$E$20&lt;&gt;"Програш",'Калькулятор'!$E$22&lt;&gt;"Програш"),"Очікується","Програш")))</x:f>
      </x:c>
      <x:c r="H725" s="68" t="n">
        <x:f>IF(B725="Активна",F725*E725,0)</x:f>
        <x:v>0</x:v>
      </x:c>
      <x:c r="I725" s="68" t="n">
        <x:f>IF(AND(B725="Активна",G725&lt;&gt;"Програш"),F725*E725,0)</x:f>
        <x:v>0</x:v>
      </x:c>
      <x:c r="J725" s="68" t="n">
        <x:f>IF(AND(B725="Активна",G725="Виграш"),F725*E725,0)</x:f>
        <x:v>0</x:v>
      </x:c>
    </x:row>
    <x:row r="726">
      <x:c r="A726" t="n">
        <x:v>725</x:v>
      </x:c>
      <x:c r="B726" t="str">
        <x:f>IF(AND(C726='Калькулятор'!$B$6,'Калькулятор'!$D$13="Так",'Калькулятор'!$D$15="Так",'Калькулятор'!$D$17="Так",'Калькулятор'!$D$19="Так",'Калькулятор'!$D$20="Так",'Калькулятор'!$D$22="Так"),"Активна","")</x:f>
      </x:c>
      <x:c r="C726" t="n">
        <x:v>6</x:v>
      </x:c>
      <x:c r="D726" t="str">
        <x:v>1+3+5+7+8+10</x:v>
      </x:c>
      <x:c r="E726" s="66" t="str">
        <x:f>IF(B726="Активна",'Калькулятор'!$C$13*'Калькулятор'!$C$15*'Калькулятор'!$C$17*'Калькулятор'!$C$19*'Калькулятор'!$C$20*'Калькулятор'!$C$22,"")</x:f>
      </x:c>
      <x:c r="F726" s="68" t="n">
        <x:f>IF(B726="Активна",'Калькулятор'!$B$9,0)</x:f>
        <x:v>0</x:v>
      </x:c>
      <x:c r="G726" t="str">
        <x:f>IF(B726&lt;&gt;"Активна","",IF(AND('Калькулятор'!$E$13="Виграш",'Калькулятор'!$E$15="Виграш",'Калькулятор'!$E$17="Виграш",'Калькулятор'!$E$19="Виграш",'Калькулятор'!$E$20="Виграш",'Калькулятор'!$E$22="Виграш"),"Виграш",IF(AND('Калькулятор'!$E$13&lt;&gt;"Програш",'Калькулятор'!$E$15&lt;&gt;"Програш",'Калькулятор'!$E$17&lt;&gt;"Програш",'Калькулятор'!$E$19&lt;&gt;"Програш",'Калькулятор'!$E$20&lt;&gt;"Програш",'Калькулятор'!$E$22&lt;&gt;"Програш"),"Очікується","Програш")))</x:f>
      </x:c>
      <x:c r="H726" s="68" t="n">
        <x:f>IF(B726="Активна",F726*E726,0)</x:f>
        <x:v>0</x:v>
      </x:c>
      <x:c r="I726" s="68" t="n">
        <x:f>IF(AND(B726="Активна",G726&lt;&gt;"Програш"),F726*E726,0)</x:f>
        <x:v>0</x:v>
      </x:c>
      <x:c r="J726" s="68" t="n">
        <x:f>IF(AND(B726="Активна",G726="Виграш"),F726*E726,0)</x:f>
        <x:v>0</x:v>
      </x:c>
    </x:row>
    <x:row r="727">
      <x:c r="A727" t="n">
        <x:v>726</x:v>
      </x:c>
      <x:c r="B727" t="str">
        <x:f>IF(AND(C727='Калькулятор'!$B$6,'Калькулятор'!$D$14="Так",'Калькулятор'!$D$15="Так",'Калькулятор'!$D$17="Так",'Калькулятор'!$D$19="Так",'Калькулятор'!$D$20="Так",'Калькулятор'!$D$22="Так"),"Активна","")</x:f>
      </x:c>
      <x:c r="C727" t="n">
        <x:v>6</x:v>
      </x:c>
      <x:c r="D727" t="str">
        <x:v>2+3+5+7+8+10</x:v>
      </x:c>
      <x:c r="E727" s="66" t="str">
        <x:f>IF(B727="Активна",'Калькулятор'!$C$14*'Калькулятор'!$C$15*'Калькулятор'!$C$17*'Калькулятор'!$C$19*'Калькулятор'!$C$20*'Калькулятор'!$C$22,"")</x:f>
      </x:c>
      <x:c r="F727" s="68" t="n">
        <x:f>IF(B727="Активна",'Калькулятор'!$B$9,0)</x:f>
        <x:v>0</x:v>
      </x:c>
      <x:c r="G727" t="str">
        <x:f>IF(B727&lt;&gt;"Активна","",IF(AND('Калькулятор'!$E$14="Виграш",'Калькулятор'!$E$15="Виграш",'Калькулятор'!$E$17="Виграш",'Калькулятор'!$E$19="Виграш",'Калькулятор'!$E$20="Виграш",'Калькулятор'!$E$22="Виграш"),"Виграш",IF(AND('Калькулятор'!$E$14&lt;&gt;"Програш",'Калькулятор'!$E$15&lt;&gt;"Програш",'Калькулятор'!$E$17&lt;&gt;"Програш",'Калькулятор'!$E$19&lt;&gt;"Програш",'Калькулятор'!$E$20&lt;&gt;"Програш",'Калькулятор'!$E$22&lt;&gt;"Програш"),"Очікується","Програш")))</x:f>
      </x:c>
      <x:c r="H727" s="68" t="n">
        <x:f>IF(B727="Активна",F727*E727,0)</x:f>
        <x:v>0</x:v>
      </x:c>
      <x:c r="I727" s="68" t="n">
        <x:f>IF(AND(B727="Активна",G727&lt;&gt;"Програш"),F727*E727,0)</x:f>
        <x:v>0</x:v>
      </x:c>
      <x:c r="J727" s="68" t="n">
        <x:f>IF(AND(B727="Активна",G727="Виграш"),F727*E727,0)</x:f>
        <x:v>0</x:v>
      </x:c>
    </x:row>
    <x:row r="728">
      <x:c r="A728" t="n">
        <x:v>727</x:v>
      </x:c>
      <x:c r="B728" t="str">
        <x:f>IF(AND(C728='Калькулятор'!$B$6,'Калькулятор'!$D$13="Так",'Калькулятор'!$D$14="Так",'Калькулятор'!$D$15="Так",'Калькулятор'!$D$17="Так",'Калькулятор'!$D$19="Так",'Калькулятор'!$D$20="Так",'Калькулятор'!$D$22="Так"),"Активна","")</x:f>
      </x:c>
      <x:c r="C728" t="n">
        <x:v>7</x:v>
      </x:c>
      <x:c r="D728" t="str">
        <x:v>1+2+3+5+7+8+10</x:v>
      </x:c>
      <x:c r="E728" s="66" t="str">
        <x:f>IF(B728="Активна",'Калькулятор'!$C$13*'Калькулятор'!$C$14*'Калькулятор'!$C$15*'Калькулятор'!$C$17*'Калькулятор'!$C$19*'Калькулятор'!$C$20*'Калькулятор'!$C$22,"")</x:f>
      </x:c>
      <x:c r="F728" s="68" t="n">
        <x:f>IF(B728="Активна",'Калькулятор'!$B$9,0)</x:f>
        <x:v>0</x:v>
      </x:c>
      <x:c r="G728" t="str">
        <x:f>IF(B728&lt;&gt;"Активна","",IF(AND('Калькулятор'!$E$13="Виграш",'Калькулятор'!$E$14="Виграш",'Калькулятор'!$E$15="Виграш",'Калькулятор'!$E$17="Виграш",'Калькулятор'!$E$19="Виграш",'Калькулятор'!$E$20="Виграш",'Калькулятор'!$E$22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$19&lt;&gt;"Програш",'Калькулятор'!$E$20&lt;&gt;"Програш",'Калькулятор'!$E$22&lt;&gt;"Програш"),"Очікується","Програш")))</x:f>
      </x:c>
      <x:c r="H728" s="68" t="n">
        <x:f>IF(B728="Активна",F728*E728,0)</x:f>
        <x:v>0</x:v>
      </x:c>
      <x:c r="I728" s="68" t="n">
        <x:f>IF(AND(B728="Активна",G728&lt;&gt;"Програш"),F728*E728,0)</x:f>
        <x:v>0</x:v>
      </x:c>
      <x:c r="J728" s="68" t="n">
        <x:f>IF(AND(B728="Активна",G728="Виграш"),F728*E728,0)</x:f>
        <x:v>0</x:v>
      </x:c>
    </x:row>
    <x:row r="729">
      <x:c r="A729" t="n">
        <x:v>728</x:v>
      </x:c>
      <x:c r="B729" t="str">
        <x:f>IF(AND(C729='Калькулятор'!$B$6,'Калькулятор'!$D$16="Так",'Калькулятор'!$D$17="Так",'Калькулятор'!$D$19="Так",'Калькулятор'!$D$20="Так",'Калькулятор'!$D$22="Так"),"Активна","")</x:f>
      </x:c>
      <x:c r="C729" t="n">
        <x:v>5</x:v>
      </x:c>
      <x:c r="D729" t="str">
        <x:v>4+5+7+8+10</x:v>
      </x:c>
      <x:c r="E729" s="66" t="str">
        <x:f>IF(B729="Активна",'Калькулятор'!$C$16*'Калькулятор'!$C$17*'Калькулятор'!$C$19*'Калькулятор'!$C$20*'Калькулятор'!$C$22,"")</x:f>
      </x:c>
      <x:c r="F729" s="68" t="n">
        <x:f>IF(B729="Активна",'Калькулятор'!$B$9,0)</x:f>
        <x:v>0</x:v>
      </x:c>
      <x:c r="G729" t="str">
        <x:f>IF(B729&lt;&gt;"Активна","",IF(AND('Калькулятор'!$E$16="Виграш",'Калькулятор'!$E$17="Виграш",'Калькулятор'!$E$19="Виграш",'Калькулятор'!$E$20="Виграш",'Калькулятор'!$E$22="Виграш"),"Виграш",IF(AND('Калькулятор'!$E$16&lt;&gt;"Програш",'Калькулятор'!$E$17&lt;&gt;"Програш",'Калькулятор'!$E$19&lt;&gt;"Програш",'Калькулятор'!$E$20&lt;&gt;"Програш",'Калькулятор'!$E$22&lt;&gt;"Програш"),"Очікується","Програш")))</x:f>
      </x:c>
      <x:c r="H729" s="68" t="n">
        <x:f>IF(B729="Активна",F729*E729,0)</x:f>
        <x:v>0</x:v>
      </x:c>
      <x:c r="I729" s="68" t="n">
        <x:f>IF(AND(B729="Активна",G729&lt;&gt;"Програш"),F729*E729,0)</x:f>
        <x:v>0</x:v>
      </x:c>
      <x:c r="J729" s="68" t="n">
        <x:f>IF(AND(B729="Активна",G729="Виграш"),F729*E729,0)</x:f>
        <x:v>0</x:v>
      </x:c>
    </x:row>
    <x:row r="730">
      <x:c r="A730" t="n">
        <x:v>729</x:v>
      </x:c>
      <x:c r="B730" t="str">
        <x:f>IF(AND(C730='Калькулятор'!$B$6,'Калькулятор'!$D$13="Так",'Калькулятор'!$D$16="Так",'Калькулятор'!$D$17="Так",'Калькулятор'!$D$19="Так",'Калькулятор'!$D$20="Так",'Калькулятор'!$D$22="Так"),"Активна","")</x:f>
      </x:c>
      <x:c r="C730" t="n">
        <x:v>6</x:v>
      </x:c>
      <x:c r="D730" t="str">
        <x:v>1+4+5+7+8+10</x:v>
      </x:c>
      <x:c r="E730" s="66" t="str">
        <x:f>IF(B730="Активна",'Калькулятор'!$C$13*'Калькулятор'!$C$16*'Калькулятор'!$C$17*'Калькулятор'!$C$19*'Калькулятор'!$C$20*'Калькулятор'!$C$22,"")</x:f>
      </x:c>
      <x:c r="F730" s="68" t="n">
        <x:f>IF(B730="Активна",'Калькулятор'!$B$9,0)</x:f>
        <x:v>0</x:v>
      </x:c>
      <x:c r="G730" t="str">
        <x:f>IF(B730&lt;&gt;"Активна","",IF(AND('Калькулятор'!$E$13="Виграш",'Калькулятор'!$E$16="Виграш",'Калькулятор'!$E$17="Виграш",'Калькулятор'!$E$19="Виграш",'Калькулятор'!$E$20="Виграш",'Калькулятор'!$E$22="Виграш"),"Виграш",IF(AND('Калькулятор'!$E$13&lt;&gt;"Програш",'Калькулятор'!$E$16&lt;&gt;"Програш",'Калькулятор'!$E$17&lt;&gt;"Програш",'Калькулятор'!$E$19&lt;&gt;"Програш",'Калькулятор'!$E$20&lt;&gt;"Програш",'Калькулятор'!$E$22&lt;&gt;"Програш"),"Очікується","Програш")))</x:f>
      </x:c>
      <x:c r="H730" s="68" t="n">
        <x:f>IF(B730="Активна",F730*E730,0)</x:f>
        <x:v>0</x:v>
      </x:c>
      <x:c r="I730" s="68" t="n">
        <x:f>IF(AND(B730="Активна",G730&lt;&gt;"Програш"),F730*E730,0)</x:f>
        <x:v>0</x:v>
      </x:c>
      <x:c r="J730" s="68" t="n">
        <x:f>IF(AND(B730="Активна",G730="Виграш"),F730*E730,0)</x:f>
        <x:v>0</x:v>
      </x:c>
    </x:row>
    <x:row r="731">
      <x:c r="A731" t="n">
        <x:v>730</x:v>
      </x:c>
      <x:c r="B731" t="str">
        <x:f>IF(AND(C731='Калькулятор'!$B$6,'Калькулятор'!$D$14="Так",'Калькулятор'!$D$16="Так",'Калькулятор'!$D$17="Так",'Калькулятор'!$D$19="Так",'Калькулятор'!$D$20="Так",'Калькулятор'!$D$22="Так"),"Активна","")</x:f>
      </x:c>
      <x:c r="C731" t="n">
        <x:v>6</x:v>
      </x:c>
      <x:c r="D731" t="str">
        <x:v>2+4+5+7+8+10</x:v>
      </x:c>
      <x:c r="E731" s="66" t="str">
        <x:f>IF(B731="Активна",'Калькулятор'!$C$14*'Калькулятор'!$C$16*'Калькулятор'!$C$17*'Калькулятор'!$C$19*'Калькулятор'!$C$20*'Калькулятор'!$C$22,"")</x:f>
      </x:c>
      <x:c r="F731" s="68" t="n">
        <x:f>IF(B731="Активна",'Калькулятор'!$B$9,0)</x:f>
        <x:v>0</x:v>
      </x:c>
      <x:c r="G731" t="str">
        <x:f>IF(B731&lt;&gt;"Активна","",IF(AND('Калькулятор'!$E$14="Виграш",'Калькулятор'!$E$16="Виграш",'Калькулятор'!$E$17="Виграш",'Калькулятор'!$E$19="Виграш",'Калькулятор'!$E$20="Виграш",'Калькулятор'!$E$22="Виграш"),"Виграш",IF(AND('Калькулятор'!$E$14&lt;&gt;"Програш",'Калькулятор'!$E$16&lt;&gt;"Програш",'Калькулятор'!$E$17&lt;&gt;"Програш",'Калькулятор'!$E$19&lt;&gt;"Програш",'Калькулятор'!$E$20&lt;&gt;"Програш",'Калькулятор'!$E$22&lt;&gt;"Програш"),"Очікується","Програш")))</x:f>
      </x:c>
      <x:c r="H731" s="68" t="n">
        <x:f>IF(B731="Активна",F731*E731,0)</x:f>
        <x:v>0</x:v>
      </x:c>
      <x:c r="I731" s="68" t="n">
        <x:f>IF(AND(B731="Активна",G731&lt;&gt;"Програш"),F731*E731,0)</x:f>
        <x:v>0</x:v>
      </x:c>
      <x:c r="J731" s="68" t="n">
        <x:f>IF(AND(B731="Активна",G731="Виграш"),F731*E731,0)</x:f>
        <x:v>0</x:v>
      </x:c>
    </x:row>
    <x:row r="732">
      <x:c r="A732" t="n">
        <x:v>731</x:v>
      </x:c>
      <x:c r="B732" t="str">
        <x:f>IF(AND(C732='Калькулятор'!$B$6,'Калькулятор'!$D$13="Так",'Калькулятор'!$D$14="Так",'Калькулятор'!$D$16="Так",'Калькулятор'!$D$17="Так",'Калькулятор'!$D$19="Так",'Калькулятор'!$D$20="Так",'Калькулятор'!$D$22="Так"),"Активна","")</x:f>
      </x:c>
      <x:c r="C732" t="n">
        <x:v>7</x:v>
      </x:c>
      <x:c r="D732" t="str">
        <x:v>1+2+4+5+7+8+10</x:v>
      </x:c>
      <x:c r="E732" s="66" t="str">
        <x:f>IF(B732="Активна",'Калькулятор'!$C$13*'Калькулятор'!$C$14*'Калькулятор'!$C$16*'Калькулятор'!$C$17*'Калькулятор'!$C$19*'Калькулятор'!$C$20*'Калькулятор'!$C$22,"")</x:f>
      </x:c>
      <x:c r="F732" s="68" t="n">
        <x:f>IF(B732="Активна",'Калькулятор'!$B$9,0)</x:f>
        <x:v>0</x:v>
      </x:c>
      <x:c r="G732" t="str">
        <x:f>IF(B732&lt;&gt;"Активна","",IF(AND('Калькулятор'!$E$13="Виграш",'Калькулятор'!$E$14="Виграш",'Калькулятор'!$E$16="Виграш",'Калькулятор'!$E$17="Виграш",'Калькулятор'!$E$19="Виграш",'Калькулятор'!$E$20="Виграш",'Калькулятор'!$E$22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$19&lt;&gt;"Програш",'Калькулятор'!$E$20&lt;&gt;"Програш",'Калькулятор'!$E$22&lt;&gt;"Програш"),"Очікується","Програш")))</x:f>
      </x:c>
      <x:c r="H732" s="68" t="n">
        <x:f>IF(B732="Активна",F732*E732,0)</x:f>
        <x:v>0</x:v>
      </x:c>
      <x:c r="I732" s="68" t="n">
        <x:f>IF(AND(B732="Активна",G732&lt;&gt;"Програш"),F732*E732,0)</x:f>
        <x:v>0</x:v>
      </x:c>
      <x:c r="J732" s="68" t="n">
        <x:f>IF(AND(B732="Активна",G732="Виграш"),F732*E732,0)</x:f>
        <x:v>0</x:v>
      </x:c>
    </x:row>
    <x:row r="733">
      <x:c r="A733" t="n">
        <x:v>732</x:v>
      </x:c>
      <x:c r="B733" t="str">
        <x:f>IF(AND(C733='Калькулятор'!$B$6,'Калькулятор'!$D$15="Так",'Калькулятор'!$D$16="Так",'Калькулятор'!$D$17="Так",'Калькулятор'!$D$19="Так",'Калькулятор'!$D$20="Так",'Калькулятор'!$D$22="Так"),"Активна","")</x:f>
      </x:c>
      <x:c r="C733" t="n">
        <x:v>6</x:v>
      </x:c>
      <x:c r="D733" t="str">
        <x:v>3+4+5+7+8+10</x:v>
      </x:c>
      <x:c r="E733" s="66" t="str">
        <x:f>IF(B733="Активна",'Калькулятор'!$C$15*'Калькулятор'!$C$16*'Калькулятор'!$C$17*'Калькулятор'!$C$19*'Калькулятор'!$C$20*'Калькулятор'!$C$22,"")</x:f>
      </x:c>
      <x:c r="F733" s="68" t="n">
        <x:f>IF(B733="Активна",'Калькулятор'!$B$9,0)</x:f>
        <x:v>0</x:v>
      </x:c>
      <x:c r="G733" t="str">
        <x:f>IF(B733&lt;&gt;"Активна","",IF(AND('Калькулятор'!$E$15="Виграш",'Калькулятор'!$E$16="Виграш",'Калькулятор'!$E$17="Виграш",'Калькулятор'!$E$19="Виграш",'Калькулятор'!$E$20="Виграш",'Калькулятор'!$E$22="Виграш"),"Виграш",IF(AND('Калькулятор'!$E$15&lt;&gt;"Програш",'Калькулятор'!$E$16&lt;&gt;"Програш",'Калькулятор'!$E$17&lt;&gt;"Програш",'Калькулятор'!$E$19&lt;&gt;"Програш",'Калькулятор'!$E$20&lt;&gt;"Програш",'Калькулятор'!$E$22&lt;&gt;"Програш"),"Очікується","Програш")))</x:f>
      </x:c>
      <x:c r="H733" s="68" t="n">
        <x:f>IF(B733="Активна",F733*E733,0)</x:f>
        <x:v>0</x:v>
      </x:c>
      <x:c r="I733" s="68" t="n">
        <x:f>IF(AND(B733="Активна",G733&lt;&gt;"Програш"),F733*E733,0)</x:f>
        <x:v>0</x:v>
      </x:c>
      <x:c r="J733" s="68" t="n">
        <x:f>IF(AND(B733="Активна",G733="Виграш"),F733*E733,0)</x:f>
        <x:v>0</x:v>
      </x:c>
    </x:row>
    <x:row r="734">
      <x:c r="A734" t="n">
        <x:v>733</x:v>
      </x:c>
      <x:c r="B734" t="str">
        <x:f>IF(AND(C734='Калькулятор'!$B$6,'Калькулятор'!$D$13="Так",'Калькулятор'!$D$15="Так",'Калькулятор'!$D$16="Так",'Калькулятор'!$D$17="Так",'Калькулятор'!$D$19="Так",'Калькулятор'!$D$20="Так",'Калькулятор'!$D$22="Так"),"Активна","")</x:f>
      </x:c>
      <x:c r="C734" t="n">
        <x:v>7</x:v>
      </x:c>
      <x:c r="D734" t="str">
        <x:v>1+3+4+5+7+8+10</x:v>
      </x:c>
      <x:c r="E734" s="66" t="str">
        <x:f>IF(B734="Активна",'Калькулятор'!$C$13*'Калькулятор'!$C$15*'Калькулятор'!$C$16*'Калькулятор'!$C$17*'Калькулятор'!$C$19*'Калькулятор'!$C$20*'Калькулятор'!$C$22,"")</x:f>
      </x:c>
      <x:c r="F734" s="68" t="n">
        <x:f>IF(B734="Активна",'Калькулятор'!$B$9,0)</x:f>
        <x:v>0</x:v>
      </x:c>
      <x:c r="G734" t="str">
        <x:f>IF(B734&lt;&gt;"Активна","",IF(AND('Калькулятор'!$E$13="Виграш",'Калькулятор'!$E$15="Виграш",'Калькулятор'!$E$16="Виграш",'Калькулятор'!$E$17="Виграш",'Калькулятор'!$E$19="Виграш",'Калькулятор'!$E$20="Виграш",'Калькулятор'!$E$22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$19&lt;&gt;"Програш",'Калькулятор'!$E$20&lt;&gt;"Програш",'Калькулятор'!$E$22&lt;&gt;"Програш"),"Очікується","Програш")))</x:f>
      </x:c>
      <x:c r="H734" s="68" t="n">
        <x:f>IF(B734="Активна",F734*E734,0)</x:f>
        <x:v>0</x:v>
      </x:c>
      <x:c r="I734" s="68" t="n">
        <x:f>IF(AND(B734="Активна",G734&lt;&gt;"Програш"),F734*E734,0)</x:f>
        <x:v>0</x:v>
      </x:c>
      <x:c r="J734" s="68" t="n">
        <x:f>IF(AND(B734="Активна",G734="Виграш"),F734*E734,0)</x:f>
        <x:v>0</x:v>
      </x:c>
    </x:row>
    <x:row r="735">
      <x:c r="A735" t="n">
        <x:v>734</x:v>
      </x:c>
      <x:c r="B735" t="str">
        <x:f>IF(AND(C735='Калькулятор'!$B$6,'Калькулятор'!$D$14="Так",'Калькулятор'!$D$15="Так",'Калькулятор'!$D$16="Так",'Калькулятор'!$D$17="Так",'Калькулятор'!$D$19="Так",'Калькулятор'!$D$20="Так",'Калькулятор'!$D$22="Так"),"Активна","")</x:f>
      </x:c>
      <x:c r="C735" t="n">
        <x:v>7</x:v>
      </x:c>
      <x:c r="D735" t="str">
        <x:v>2+3+4+5+7+8+10</x:v>
      </x:c>
      <x:c r="E735" s="66" t="str">
        <x:f>IF(B735="Активна",'Калькулятор'!$C$14*'Калькулятор'!$C$15*'Калькулятор'!$C$16*'Калькулятор'!$C$17*'Калькулятор'!$C$19*'Калькулятор'!$C$20*'Калькулятор'!$C$22,"")</x:f>
      </x:c>
      <x:c r="F735" s="68" t="n">
        <x:f>IF(B735="Активна",'Калькулятор'!$B$9,0)</x:f>
        <x:v>0</x:v>
      </x:c>
      <x:c r="G735" t="str">
        <x:f>IF(B735&lt;&gt;"Активна","",IF(AND('Калькулятор'!$E$14="Виграш",'Калькулятор'!$E$15="Виграш",'Калькулятор'!$E$16="Виграш",'Калькулятор'!$E$17="Виграш",'Калькулятор'!$E$19="Виграш",'Калькулятор'!$E$20="Виграш",'Калькулятор'!$E$22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$19&lt;&gt;"Програш",'Калькулятор'!$E$20&lt;&gt;"Програш",'Калькулятор'!$E$22&lt;&gt;"Програш"),"Очікується","Програш")))</x:f>
      </x:c>
      <x:c r="H735" s="68" t="n">
        <x:f>IF(B735="Активна",F735*E735,0)</x:f>
        <x:v>0</x:v>
      </x:c>
      <x:c r="I735" s="68" t="n">
        <x:f>IF(AND(B735="Активна",G735&lt;&gt;"Програш"),F735*E735,0)</x:f>
        <x:v>0</x:v>
      </x:c>
      <x:c r="J735" s="68" t="n">
        <x:f>IF(AND(B735="Активна",G735="Виграш"),F735*E735,0)</x:f>
        <x:v>0</x:v>
      </x:c>
    </x:row>
    <x:row r="736">
      <x:c r="A736" t="n">
        <x:v>735</x:v>
      </x:c>
      <x:c r="B736" t="str">
        <x:f>IF(AND(C736='Калькулятор'!$B$6,'Калькулятор'!$D$13="Так",'Калькулятор'!$D$14="Так",'Калькулятор'!$D$15="Так",'Калькулятор'!$D$16="Так",'Калькулятор'!$D$17="Так",'Калькулятор'!$D$19="Так",'Калькулятор'!$D$20="Так",'Калькулятор'!$D$22="Так"),"Активна","")</x:f>
      </x:c>
      <x:c r="C736" t="n">
        <x:v>8</x:v>
      </x:c>
      <x:c r="D736" t="str">
        <x:v>1+2+3+4+5+7+8+10</x:v>
      </x:c>
      <x:c r="E736" s="66" t="str">
        <x:f>IF(B736="Активна",'Калькулятор'!$C$13*'Калькулятор'!$C$14*'Калькулятор'!$C$15*'Калькулятор'!$C$16*'Калькулятор'!$C$17*'Калькулятор'!$C$19*'Калькулятор'!$C$20*'Калькулятор'!$C$22,"")</x:f>
      </x:c>
      <x:c r="F736" s="68" t="n">
        <x:f>IF(B736="Активна",'Калькулятор'!$B$9,0)</x:f>
        <x:v>0</x:v>
      </x:c>
      <x:c r="G736" t="str">
        <x:f>IF(B736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$19="Виграш",'Калькулятор'!$E$20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$19&lt;&gt;"Програш",'Калькулятор'!$E$20&lt;&gt;"Програш",'Калькулятор'!$E$22&lt;&gt;"Програш"),"Очікується","Програш")))</x:f>
      </x:c>
      <x:c r="H736" s="68" t="n">
        <x:f>IF(B736="Активна",F736*E736,0)</x:f>
        <x:v>0</x:v>
      </x:c>
      <x:c r="I736" s="68" t="n">
        <x:f>IF(AND(B736="Активна",G736&lt;&gt;"Програш"),F736*E736,0)</x:f>
        <x:v>0</x:v>
      </x:c>
      <x:c r="J736" s="68" t="n">
        <x:f>IF(AND(B736="Активна",G736="Виграш"),F736*E736,0)</x:f>
        <x:v>0</x:v>
      </x:c>
    </x:row>
    <x:row r="737">
      <x:c r="A737" t="n">
        <x:v>736</x:v>
      </x:c>
      <x:c r="B737" t="str">
        <x:f>IF(AND(C737='Калькулятор'!$B$6,'Калькулятор'!$D$18="Так",'Калькулятор'!$D$19="Так",'Калькулятор'!$D$20="Так",'Калькулятор'!$D$22="Так"),"Активна","")</x:f>
      </x:c>
      <x:c r="C737" t="n">
        <x:v>4</x:v>
      </x:c>
      <x:c r="D737" t="str">
        <x:v>6+7+8+10</x:v>
      </x:c>
      <x:c r="E737" s="66" t="str">
        <x:f>IF(B737="Активна",'Калькулятор'!$C$18*'Калькулятор'!$C$19*'Калькулятор'!$C$20*'Калькулятор'!$C$22,"")</x:f>
      </x:c>
      <x:c r="F737" s="68" t="n">
        <x:f>IF(B737="Активна",'Калькулятор'!$B$9,0)</x:f>
        <x:v>0</x:v>
      </x:c>
      <x:c r="G737" t="str">
        <x:f>IF(B737&lt;&gt;"Активна","",IF(AND('Калькулятор'!$E$18="Виграш",'Калькулятор'!$E$19="Виграш",'Калькулятор'!$E$20="Виграш",'Калькулятор'!$E$22="Виграш"),"Виграш",IF(AND(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37" s="68" t="n">
        <x:f>IF(B737="Активна",F737*E737,0)</x:f>
        <x:v>0</x:v>
      </x:c>
      <x:c r="I737" s="68" t="n">
        <x:f>IF(AND(B737="Активна",G737&lt;&gt;"Програш"),F737*E737,0)</x:f>
        <x:v>0</x:v>
      </x:c>
      <x:c r="J737" s="68" t="n">
        <x:f>IF(AND(B737="Активна",G737="Виграш"),F737*E737,0)</x:f>
        <x:v>0</x:v>
      </x:c>
    </x:row>
    <x:row r="738">
      <x:c r="A738" t="n">
        <x:v>737</x:v>
      </x:c>
      <x:c r="B738" t="str">
        <x:f>IF(AND(C738='Калькулятор'!$B$6,'Калькулятор'!$D$13="Так",'Калькулятор'!$D$18="Так",'Калькулятор'!$D$19="Так",'Калькулятор'!$D$20="Так",'Калькулятор'!$D$22="Так"),"Активна","")</x:f>
      </x:c>
      <x:c r="C738" t="n">
        <x:v>5</x:v>
      </x:c>
      <x:c r="D738" t="str">
        <x:v>1+6+7+8+10</x:v>
      </x:c>
      <x:c r="E738" s="66" t="str">
        <x:f>IF(B738="Активна",'Калькулятор'!$C$13*'Калькулятор'!$C$18*'Калькулятор'!$C$19*'Калькулятор'!$C$20*'Калькулятор'!$C$22,"")</x:f>
      </x:c>
      <x:c r="F738" s="68" t="n">
        <x:f>IF(B738="Активна",'Калькулятор'!$B$9,0)</x:f>
        <x:v>0</x:v>
      </x:c>
      <x:c r="G738" t="str">
        <x:f>IF(B738&lt;&gt;"Активна","",IF(AND('Калькулятор'!$E$13="Виграш",'Калькулятор'!$E$18="Виграш",'Калькулятор'!$E$19="Виграш",'Калькулятор'!$E$20="Виграш",'Калькулятор'!$E$22="Виграш"),"Виграш",IF(AND('Калькулятор'!$E$13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38" s="68" t="n">
        <x:f>IF(B738="Активна",F738*E738,0)</x:f>
        <x:v>0</x:v>
      </x:c>
      <x:c r="I738" s="68" t="n">
        <x:f>IF(AND(B738="Активна",G738&lt;&gt;"Програш"),F738*E738,0)</x:f>
        <x:v>0</x:v>
      </x:c>
      <x:c r="J738" s="68" t="n">
        <x:f>IF(AND(B738="Активна",G738="Виграш"),F738*E738,0)</x:f>
        <x:v>0</x:v>
      </x:c>
    </x:row>
    <x:row r="739">
      <x:c r="A739" t="n">
        <x:v>738</x:v>
      </x:c>
      <x:c r="B739" t="str">
        <x:f>IF(AND(C739='Калькулятор'!$B$6,'Калькулятор'!$D$14="Так",'Калькулятор'!$D$18="Так",'Калькулятор'!$D$19="Так",'Калькулятор'!$D$20="Так",'Калькулятор'!$D$22="Так"),"Активна","")</x:f>
      </x:c>
      <x:c r="C739" t="n">
        <x:v>5</x:v>
      </x:c>
      <x:c r="D739" t="str">
        <x:v>2+6+7+8+10</x:v>
      </x:c>
      <x:c r="E739" s="66" t="str">
        <x:f>IF(B739="Активна",'Калькулятор'!$C$14*'Калькулятор'!$C$18*'Калькулятор'!$C$19*'Калькулятор'!$C$20*'Калькулятор'!$C$22,"")</x:f>
      </x:c>
      <x:c r="F739" s="68" t="n">
        <x:f>IF(B739="Активна",'Калькулятор'!$B$9,0)</x:f>
        <x:v>0</x:v>
      </x:c>
      <x:c r="G739" t="str">
        <x:f>IF(B739&lt;&gt;"Активна","",IF(AND('Калькулятор'!$E$14="Виграш",'Калькулятор'!$E$18="Виграш",'Калькулятор'!$E$19="Виграш",'Калькулятор'!$E$20="Виграш",'Калькулятор'!$E$22="Виграш"),"Виграш",IF(AND('Калькулятор'!$E$14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39" s="68" t="n">
        <x:f>IF(B739="Активна",F739*E739,0)</x:f>
        <x:v>0</x:v>
      </x:c>
      <x:c r="I739" s="68" t="n">
        <x:f>IF(AND(B739="Активна",G739&lt;&gt;"Програш"),F739*E739,0)</x:f>
        <x:v>0</x:v>
      </x:c>
      <x:c r="J739" s="68" t="n">
        <x:f>IF(AND(B739="Активна",G739="Виграш"),F739*E739,0)</x:f>
        <x:v>0</x:v>
      </x:c>
    </x:row>
    <x:row r="740">
      <x:c r="A740" t="n">
        <x:v>739</x:v>
      </x:c>
      <x:c r="B740" t="str">
        <x:f>IF(AND(C740='Калькулятор'!$B$6,'Калькулятор'!$D$13="Так",'Калькулятор'!$D$14="Так",'Калькулятор'!$D$18="Так",'Калькулятор'!$D$19="Так",'Калькулятор'!$D$20="Так",'Калькулятор'!$D$22="Так"),"Активна","")</x:f>
      </x:c>
      <x:c r="C740" t="n">
        <x:v>6</x:v>
      </x:c>
      <x:c r="D740" t="str">
        <x:v>1+2+6+7+8+10</x:v>
      </x:c>
      <x:c r="E740" s="66" t="str">
        <x:f>IF(B740="Активна",'Калькулятор'!$C$13*'Калькулятор'!$C$14*'Калькулятор'!$C$18*'Калькулятор'!$C$19*'Калькулятор'!$C$20*'Калькулятор'!$C$22,"")</x:f>
      </x:c>
      <x:c r="F740" s="68" t="n">
        <x:f>IF(B740="Активна",'Калькулятор'!$B$9,0)</x:f>
        <x:v>0</x:v>
      </x:c>
      <x:c r="G740" t="str">
        <x:f>IF(B740&lt;&gt;"Активна","",IF(AND('Калькулятор'!$E$13="Виграш",'Калькулятор'!$E$14="Виграш",'Калькулятор'!$E$18="Виграш",'Калькулятор'!$E$19="Виграш",'Калькулятор'!$E$20="Виграш",'Калькулятор'!$E$22="Виграш"),"Виграш",IF(AND('Калькулятор'!$E$13&lt;&gt;"Програш",'Калькулятор'!$E$14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40" s="68" t="n">
        <x:f>IF(B740="Активна",F740*E740,0)</x:f>
        <x:v>0</x:v>
      </x:c>
      <x:c r="I740" s="68" t="n">
        <x:f>IF(AND(B740="Активна",G740&lt;&gt;"Програш"),F740*E740,0)</x:f>
        <x:v>0</x:v>
      </x:c>
      <x:c r="J740" s="68" t="n">
        <x:f>IF(AND(B740="Активна",G740="Виграш"),F740*E740,0)</x:f>
        <x:v>0</x:v>
      </x:c>
    </x:row>
    <x:row r="741">
      <x:c r="A741" t="n">
        <x:v>740</x:v>
      </x:c>
      <x:c r="B741" t="str">
        <x:f>IF(AND(C741='Калькулятор'!$B$6,'Калькулятор'!$D$15="Так",'Калькулятор'!$D$18="Так",'Калькулятор'!$D$19="Так",'Калькулятор'!$D$20="Так",'Калькулятор'!$D$22="Так"),"Активна","")</x:f>
      </x:c>
      <x:c r="C741" t="n">
        <x:v>5</x:v>
      </x:c>
      <x:c r="D741" t="str">
        <x:v>3+6+7+8+10</x:v>
      </x:c>
      <x:c r="E741" s="66" t="str">
        <x:f>IF(B741="Активна",'Калькулятор'!$C$15*'Калькулятор'!$C$18*'Калькулятор'!$C$19*'Калькулятор'!$C$20*'Калькулятор'!$C$22,"")</x:f>
      </x:c>
      <x:c r="F741" s="68" t="n">
        <x:f>IF(B741="Активна",'Калькулятор'!$B$9,0)</x:f>
        <x:v>0</x:v>
      </x:c>
      <x:c r="G741" t="str">
        <x:f>IF(B741&lt;&gt;"Активна","",IF(AND('Калькулятор'!$E$15="Виграш",'Калькулятор'!$E$18="Виграш",'Калькулятор'!$E$19="Виграш",'Калькулятор'!$E$20="Виграш",'Калькулятор'!$E$22="Виграш"),"Виграш",IF(AND('Калькулятор'!$E$15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41" s="68" t="n">
        <x:f>IF(B741="Активна",F741*E741,0)</x:f>
        <x:v>0</x:v>
      </x:c>
      <x:c r="I741" s="68" t="n">
        <x:f>IF(AND(B741="Активна",G741&lt;&gt;"Програш"),F741*E741,0)</x:f>
        <x:v>0</x:v>
      </x:c>
      <x:c r="J741" s="68" t="n">
        <x:f>IF(AND(B741="Активна",G741="Виграш"),F741*E741,0)</x:f>
        <x:v>0</x:v>
      </x:c>
    </x:row>
    <x:row r="742">
      <x:c r="A742" t="n">
        <x:v>741</x:v>
      </x:c>
      <x:c r="B742" t="str">
        <x:f>IF(AND(C742='Калькулятор'!$B$6,'Калькулятор'!$D$13="Так",'Калькулятор'!$D$15="Так",'Калькулятор'!$D$18="Так",'Калькулятор'!$D$19="Так",'Калькулятор'!$D$20="Так",'Калькулятор'!$D$22="Так"),"Активна","")</x:f>
      </x:c>
      <x:c r="C742" t="n">
        <x:v>6</x:v>
      </x:c>
      <x:c r="D742" t="str">
        <x:v>1+3+6+7+8+10</x:v>
      </x:c>
      <x:c r="E742" s="66" t="str">
        <x:f>IF(B742="Активна",'Калькулятор'!$C$13*'Калькулятор'!$C$15*'Калькулятор'!$C$18*'Калькулятор'!$C$19*'Калькулятор'!$C$20*'Калькулятор'!$C$22,"")</x:f>
      </x:c>
      <x:c r="F742" s="68" t="n">
        <x:f>IF(B742="Активна",'Калькулятор'!$B$9,0)</x:f>
        <x:v>0</x:v>
      </x:c>
      <x:c r="G742" t="str">
        <x:f>IF(B742&lt;&gt;"Активна","",IF(AND('Калькулятор'!$E$13="Виграш",'Калькулятор'!$E$15="Виграш",'Калькулятор'!$E$18="Виграш",'Калькулятор'!$E$19="Виграш",'Калькулятор'!$E$20="Виграш",'Калькулятор'!$E$22="Виграш"),"Виграш",IF(AND('Калькулятор'!$E$13&lt;&gt;"Програш",'Калькулятор'!$E$15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42" s="68" t="n">
        <x:f>IF(B742="Активна",F742*E742,0)</x:f>
        <x:v>0</x:v>
      </x:c>
      <x:c r="I742" s="68" t="n">
        <x:f>IF(AND(B742="Активна",G742&lt;&gt;"Програш"),F742*E742,0)</x:f>
        <x:v>0</x:v>
      </x:c>
      <x:c r="J742" s="68" t="n">
        <x:f>IF(AND(B742="Активна",G742="Виграш"),F742*E742,0)</x:f>
        <x:v>0</x:v>
      </x:c>
    </x:row>
    <x:row r="743">
      <x:c r="A743" t="n">
        <x:v>742</x:v>
      </x:c>
      <x:c r="B743" t="str">
        <x:f>IF(AND(C743='Калькулятор'!$B$6,'Калькулятор'!$D$14="Так",'Калькулятор'!$D$15="Так",'Калькулятор'!$D$18="Так",'Калькулятор'!$D$19="Так",'Калькулятор'!$D$20="Так",'Калькулятор'!$D$22="Так"),"Активна","")</x:f>
      </x:c>
      <x:c r="C743" t="n">
        <x:v>6</x:v>
      </x:c>
      <x:c r="D743" t="str">
        <x:v>2+3+6+7+8+10</x:v>
      </x:c>
      <x:c r="E743" s="66" t="str">
        <x:f>IF(B743="Активна",'Калькулятор'!$C$14*'Калькулятор'!$C$15*'Калькулятор'!$C$18*'Калькулятор'!$C$19*'Калькулятор'!$C$20*'Калькулятор'!$C$22,"")</x:f>
      </x:c>
      <x:c r="F743" s="68" t="n">
        <x:f>IF(B743="Активна",'Калькулятор'!$B$9,0)</x:f>
        <x:v>0</x:v>
      </x:c>
      <x:c r="G743" t="str">
        <x:f>IF(B743&lt;&gt;"Активна","",IF(AND('Калькулятор'!$E$14="Виграш",'Калькулятор'!$E$15="Виграш",'Калькулятор'!$E$18="Виграш",'Калькулятор'!$E$19="Виграш",'Калькулятор'!$E$20="Виграш",'Калькулятор'!$E$22="Виграш"),"Виграш",IF(AND('Калькулятор'!$E$14&lt;&gt;"Програш",'Калькулятор'!$E$15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43" s="68" t="n">
        <x:f>IF(B743="Активна",F743*E743,0)</x:f>
        <x:v>0</x:v>
      </x:c>
      <x:c r="I743" s="68" t="n">
        <x:f>IF(AND(B743="Активна",G743&lt;&gt;"Програш"),F743*E743,0)</x:f>
        <x:v>0</x:v>
      </x:c>
      <x:c r="J743" s="68" t="n">
        <x:f>IF(AND(B743="Активна",G743="Виграш"),F743*E743,0)</x:f>
        <x:v>0</x:v>
      </x:c>
    </x:row>
    <x:row r="744">
      <x:c r="A744" t="n">
        <x:v>743</x:v>
      </x:c>
      <x:c r="B744" t="str">
        <x:f>IF(AND(C744='Калькулятор'!$B$6,'Калькулятор'!$D$13="Так",'Калькулятор'!$D$14="Так",'Калькулятор'!$D$15="Так",'Калькулятор'!$D$18="Так",'Калькулятор'!$D$19="Так",'Калькулятор'!$D$20="Так",'Калькулятор'!$D$22="Так"),"Активна","")</x:f>
      </x:c>
      <x:c r="C744" t="n">
        <x:v>7</x:v>
      </x:c>
      <x:c r="D744" t="str">
        <x:v>1+2+3+6+7+8+10</x:v>
      </x:c>
      <x:c r="E744" s="66" t="str">
        <x:f>IF(B744="Активна",'Калькулятор'!$C$13*'Калькулятор'!$C$14*'Калькулятор'!$C$15*'Калькулятор'!$C$18*'Калькулятор'!$C$19*'Калькулятор'!$C$20*'Калькулятор'!$C$22,"")</x:f>
      </x:c>
      <x:c r="F744" s="68" t="n">
        <x:f>IF(B744="Активна",'Калькулятор'!$B$9,0)</x:f>
        <x:v>0</x:v>
      </x:c>
      <x:c r="G744" t="str">
        <x:f>IF(B744&lt;&gt;"Активна","",IF(AND('Калькулятор'!$E$13="Виграш",'Калькулятор'!$E$14="Виграш",'Калькулятор'!$E$15="Виграш",'Калькулятор'!$E$18="Виграш",'Калькулятор'!$E$19="Виграш",'Калькулятор'!$E$20="Виграш",'Калькулятор'!$E$22="Виграш"),"Виграш",IF(AND('Калькулятор'!$E$13&lt;&gt;"Програш",'Калькулятор'!$E$14&lt;&gt;"Програш",'Калькулятор'!$E$15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44" s="68" t="n">
        <x:f>IF(B744="Активна",F744*E744,0)</x:f>
        <x:v>0</x:v>
      </x:c>
      <x:c r="I744" s="68" t="n">
        <x:f>IF(AND(B744="Активна",G744&lt;&gt;"Програш"),F744*E744,0)</x:f>
        <x:v>0</x:v>
      </x:c>
      <x:c r="J744" s="68" t="n">
        <x:f>IF(AND(B744="Активна",G744="Виграш"),F744*E744,0)</x:f>
        <x:v>0</x:v>
      </x:c>
    </x:row>
    <x:row r="745">
      <x:c r="A745" t="n">
        <x:v>744</x:v>
      </x:c>
      <x:c r="B745" t="str">
        <x:f>IF(AND(C745='Калькулятор'!$B$6,'Калькулятор'!$D$16="Так",'Калькулятор'!$D$18="Так",'Калькулятор'!$D$19="Так",'Калькулятор'!$D$20="Так",'Калькулятор'!$D$22="Так"),"Активна","")</x:f>
      </x:c>
      <x:c r="C745" t="n">
        <x:v>5</x:v>
      </x:c>
      <x:c r="D745" t="str">
        <x:v>4+6+7+8+10</x:v>
      </x:c>
      <x:c r="E745" s="66" t="str">
        <x:f>IF(B745="Активна",'Калькулятор'!$C$16*'Калькулятор'!$C$18*'Калькулятор'!$C$19*'Калькулятор'!$C$20*'Калькулятор'!$C$22,"")</x:f>
      </x:c>
      <x:c r="F745" s="68" t="n">
        <x:f>IF(B745="Активна",'Калькулятор'!$B$9,0)</x:f>
        <x:v>0</x:v>
      </x:c>
      <x:c r="G745" t="str">
        <x:f>IF(B745&lt;&gt;"Активна","",IF(AND('Калькулятор'!$E$16="Виграш",'Калькулятор'!$E$18="Виграш",'Калькулятор'!$E$19="Виграш",'Калькулятор'!$E$20="Виграш",'Калькулятор'!$E$22="Виграш"),"Виграш",IF(AND('Калькулятор'!$E$16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45" s="68" t="n">
        <x:f>IF(B745="Активна",F745*E745,0)</x:f>
        <x:v>0</x:v>
      </x:c>
      <x:c r="I745" s="68" t="n">
        <x:f>IF(AND(B745="Активна",G745&lt;&gt;"Програш"),F745*E745,0)</x:f>
        <x:v>0</x:v>
      </x:c>
      <x:c r="J745" s="68" t="n">
        <x:f>IF(AND(B745="Активна",G745="Виграш"),F745*E745,0)</x:f>
        <x:v>0</x:v>
      </x:c>
    </x:row>
    <x:row r="746">
      <x:c r="A746" t="n">
        <x:v>745</x:v>
      </x:c>
      <x:c r="B746" t="str">
        <x:f>IF(AND(C746='Калькулятор'!$B$6,'Калькулятор'!$D$13="Так",'Калькулятор'!$D$16="Так",'Калькулятор'!$D$18="Так",'Калькулятор'!$D$19="Так",'Калькулятор'!$D$20="Так",'Калькулятор'!$D$22="Так"),"Активна","")</x:f>
      </x:c>
      <x:c r="C746" t="n">
        <x:v>6</x:v>
      </x:c>
      <x:c r="D746" t="str">
        <x:v>1+4+6+7+8+10</x:v>
      </x:c>
      <x:c r="E746" s="66" t="str">
        <x:f>IF(B746="Активна",'Калькулятор'!$C$13*'Калькулятор'!$C$16*'Калькулятор'!$C$18*'Калькулятор'!$C$19*'Калькулятор'!$C$20*'Калькулятор'!$C$22,"")</x:f>
      </x:c>
      <x:c r="F746" s="68" t="n">
        <x:f>IF(B746="Активна",'Калькулятор'!$B$9,0)</x:f>
        <x:v>0</x:v>
      </x:c>
      <x:c r="G746" t="str">
        <x:f>IF(B746&lt;&gt;"Активна","",IF(AND('Калькулятор'!$E$13="Виграш",'Калькулятор'!$E$16="Виграш",'Калькулятор'!$E$18="Виграш",'Калькулятор'!$E$19="Виграш",'Калькулятор'!$E$20="Виграш",'Калькулятор'!$E$22="Виграш"),"Виграш",IF(AND('Калькулятор'!$E$13&lt;&gt;"Програш",'Калькулятор'!$E$16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46" s="68" t="n">
        <x:f>IF(B746="Активна",F746*E746,0)</x:f>
        <x:v>0</x:v>
      </x:c>
      <x:c r="I746" s="68" t="n">
        <x:f>IF(AND(B746="Активна",G746&lt;&gt;"Програш"),F746*E746,0)</x:f>
        <x:v>0</x:v>
      </x:c>
      <x:c r="J746" s="68" t="n">
        <x:f>IF(AND(B746="Активна",G746="Виграш"),F746*E746,0)</x:f>
        <x:v>0</x:v>
      </x:c>
    </x:row>
    <x:row r="747">
      <x:c r="A747" t="n">
        <x:v>746</x:v>
      </x:c>
      <x:c r="B747" t="str">
        <x:f>IF(AND(C747='Калькулятор'!$B$6,'Калькулятор'!$D$14="Так",'Калькулятор'!$D$16="Так",'Калькулятор'!$D$18="Так",'Калькулятор'!$D$19="Так",'Калькулятор'!$D$20="Так",'Калькулятор'!$D$22="Так"),"Активна","")</x:f>
      </x:c>
      <x:c r="C747" t="n">
        <x:v>6</x:v>
      </x:c>
      <x:c r="D747" t="str">
        <x:v>2+4+6+7+8+10</x:v>
      </x:c>
      <x:c r="E747" s="66" t="str">
        <x:f>IF(B747="Активна",'Калькулятор'!$C$14*'Калькулятор'!$C$16*'Калькулятор'!$C$18*'Калькулятор'!$C$19*'Калькулятор'!$C$20*'Калькулятор'!$C$22,"")</x:f>
      </x:c>
      <x:c r="F747" s="68" t="n">
        <x:f>IF(B747="Активна",'Калькулятор'!$B$9,0)</x:f>
        <x:v>0</x:v>
      </x:c>
      <x:c r="G747" t="str">
        <x:f>IF(B747&lt;&gt;"Активна","",IF(AND('Калькулятор'!$E$14="Виграш",'Калькулятор'!$E$16="Виграш",'Калькулятор'!$E$18="Виграш",'Калькулятор'!$E$19="Виграш",'Калькулятор'!$E$20="Виграш",'Калькулятор'!$E$22="Виграш"),"Виграш",IF(AND('Калькулятор'!$E$14&lt;&gt;"Програш",'Калькулятор'!$E$16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47" s="68" t="n">
        <x:f>IF(B747="Активна",F747*E747,0)</x:f>
        <x:v>0</x:v>
      </x:c>
      <x:c r="I747" s="68" t="n">
        <x:f>IF(AND(B747="Активна",G747&lt;&gt;"Програш"),F747*E747,0)</x:f>
        <x:v>0</x:v>
      </x:c>
      <x:c r="J747" s="68" t="n">
        <x:f>IF(AND(B747="Активна",G747="Виграш"),F747*E747,0)</x:f>
        <x:v>0</x:v>
      </x:c>
    </x:row>
    <x:row r="748">
      <x:c r="A748" t="n">
        <x:v>747</x:v>
      </x:c>
      <x:c r="B748" t="str">
        <x:f>IF(AND(C748='Калькулятор'!$B$6,'Калькулятор'!$D$13="Так",'Калькулятор'!$D$14="Так",'Калькулятор'!$D$16="Так",'Калькулятор'!$D$18="Так",'Калькулятор'!$D$19="Так",'Калькулятор'!$D$20="Так",'Калькулятор'!$D$22="Так"),"Активна","")</x:f>
      </x:c>
      <x:c r="C748" t="n">
        <x:v>7</x:v>
      </x:c>
      <x:c r="D748" t="str">
        <x:v>1+2+4+6+7+8+10</x:v>
      </x:c>
      <x:c r="E748" s="66" t="str">
        <x:f>IF(B748="Активна",'Калькулятор'!$C$13*'Калькулятор'!$C$14*'Калькулятор'!$C$16*'Калькулятор'!$C$18*'Калькулятор'!$C$19*'Калькулятор'!$C$20*'Калькулятор'!$C$22,"")</x:f>
      </x:c>
      <x:c r="F748" s="68" t="n">
        <x:f>IF(B748="Активна",'Калькулятор'!$B$9,0)</x:f>
        <x:v>0</x:v>
      </x:c>
      <x:c r="G748" t="str">
        <x:f>IF(B748&lt;&gt;"Активна","",IF(AND('Калькулятор'!$E$13="Виграш",'Калькулятор'!$E$14="Виграш",'Калькулятор'!$E$16="Виграш",'Калькулятор'!$E$18="Виграш",'Калькулятор'!$E$19="Виграш",'Калькулятор'!$E$20="Виграш",'Калькулятор'!$E$22="Виграш"),"Виграш",IF(AND('Калькулятор'!$E$13&lt;&gt;"Програш",'Калькулятор'!$E$14&lt;&gt;"Програш",'Калькулятор'!$E$16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48" s="68" t="n">
        <x:f>IF(B748="Активна",F748*E748,0)</x:f>
        <x:v>0</x:v>
      </x:c>
      <x:c r="I748" s="68" t="n">
        <x:f>IF(AND(B748="Активна",G748&lt;&gt;"Програш"),F748*E748,0)</x:f>
        <x:v>0</x:v>
      </x:c>
      <x:c r="J748" s="68" t="n">
        <x:f>IF(AND(B748="Активна",G748="Виграш"),F748*E748,0)</x:f>
        <x:v>0</x:v>
      </x:c>
    </x:row>
    <x:row r="749">
      <x:c r="A749" t="n">
        <x:v>748</x:v>
      </x:c>
      <x:c r="B749" t="str">
        <x:f>IF(AND(C749='Калькулятор'!$B$6,'Калькулятор'!$D$15="Так",'Калькулятор'!$D$16="Так",'Калькулятор'!$D$18="Так",'Калькулятор'!$D$19="Так",'Калькулятор'!$D$20="Так",'Калькулятор'!$D$22="Так"),"Активна","")</x:f>
      </x:c>
      <x:c r="C749" t="n">
        <x:v>6</x:v>
      </x:c>
      <x:c r="D749" t="str">
        <x:v>3+4+6+7+8+10</x:v>
      </x:c>
      <x:c r="E749" s="66" t="str">
        <x:f>IF(B749="Активна",'Калькулятор'!$C$15*'Калькулятор'!$C$16*'Калькулятор'!$C$18*'Калькулятор'!$C$19*'Калькулятор'!$C$20*'Калькулятор'!$C$22,"")</x:f>
      </x:c>
      <x:c r="F749" s="68" t="n">
        <x:f>IF(B749="Активна",'Калькулятор'!$B$9,0)</x:f>
        <x:v>0</x:v>
      </x:c>
      <x:c r="G749" t="str">
        <x:f>IF(B749&lt;&gt;"Активна","",IF(AND('Калькулятор'!$E$15="Виграш",'Калькулятор'!$E$16="Виграш",'Калькулятор'!$E$18="Виграш",'Калькулятор'!$E$19="Виграш",'Калькулятор'!$E$20="Виграш",'Калькулятор'!$E$22="Виграш"),"Виграш",IF(AND('Калькулятор'!$E$15&lt;&gt;"Програш",'Калькулятор'!$E$16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49" s="68" t="n">
        <x:f>IF(B749="Активна",F749*E749,0)</x:f>
        <x:v>0</x:v>
      </x:c>
      <x:c r="I749" s="68" t="n">
        <x:f>IF(AND(B749="Активна",G749&lt;&gt;"Програш"),F749*E749,0)</x:f>
        <x:v>0</x:v>
      </x:c>
      <x:c r="J749" s="68" t="n">
        <x:f>IF(AND(B749="Активна",G749="Виграш"),F749*E749,0)</x:f>
        <x:v>0</x:v>
      </x:c>
    </x:row>
    <x:row r="750">
      <x:c r="A750" t="n">
        <x:v>749</x:v>
      </x:c>
      <x:c r="B750" t="str">
        <x:f>IF(AND(C750='Калькулятор'!$B$6,'Калькулятор'!$D$13="Так",'Калькулятор'!$D$15="Так",'Калькулятор'!$D$16="Так",'Калькулятор'!$D$18="Так",'Калькулятор'!$D$19="Так",'Калькулятор'!$D$20="Так",'Калькулятор'!$D$22="Так"),"Активна","")</x:f>
      </x:c>
      <x:c r="C750" t="n">
        <x:v>7</x:v>
      </x:c>
      <x:c r="D750" t="str">
        <x:v>1+3+4+6+7+8+10</x:v>
      </x:c>
      <x:c r="E750" s="66" t="str">
        <x:f>IF(B750="Активна",'Калькулятор'!$C$13*'Калькулятор'!$C$15*'Калькулятор'!$C$16*'Калькулятор'!$C$18*'Калькулятор'!$C$19*'Калькулятор'!$C$20*'Калькулятор'!$C$22,"")</x:f>
      </x:c>
      <x:c r="F750" s="68" t="n">
        <x:f>IF(B750="Активна",'Калькулятор'!$B$9,0)</x:f>
        <x:v>0</x:v>
      </x:c>
      <x:c r="G750" t="str">
        <x:f>IF(B750&lt;&gt;"Активна","",IF(AND('Калькулятор'!$E$13="Виграш",'Калькулятор'!$E$15="Виграш",'Калькулятор'!$E$16="Виграш",'Калькулятор'!$E$18="Виграш",'Калькулятор'!$E$19="Виграш",'Калькулятор'!$E$20="Виграш",'Калькулятор'!$E$22="Виграш"),"Виграш",IF(AND('Калькулятор'!$E$13&lt;&gt;"Програш",'Калькулятор'!$E$15&lt;&gt;"Програш",'Калькулятор'!$E$16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50" s="68" t="n">
        <x:f>IF(B750="Активна",F750*E750,0)</x:f>
        <x:v>0</x:v>
      </x:c>
      <x:c r="I750" s="68" t="n">
        <x:f>IF(AND(B750="Активна",G750&lt;&gt;"Програш"),F750*E750,0)</x:f>
        <x:v>0</x:v>
      </x:c>
      <x:c r="J750" s="68" t="n">
        <x:f>IF(AND(B750="Активна",G750="Виграш"),F750*E750,0)</x:f>
        <x:v>0</x:v>
      </x:c>
    </x:row>
    <x:row r="751">
      <x:c r="A751" t="n">
        <x:v>750</x:v>
      </x:c>
      <x:c r="B751" t="str">
        <x:f>IF(AND(C751='Калькулятор'!$B$6,'Калькулятор'!$D$14="Так",'Калькулятор'!$D$15="Так",'Калькулятор'!$D$16="Так",'Калькулятор'!$D$18="Так",'Калькулятор'!$D$19="Так",'Калькулятор'!$D$20="Так",'Калькулятор'!$D$22="Так"),"Активна","")</x:f>
      </x:c>
      <x:c r="C751" t="n">
        <x:v>7</x:v>
      </x:c>
      <x:c r="D751" t="str">
        <x:v>2+3+4+6+7+8+10</x:v>
      </x:c>
      <x:c r="E751" s="66" t="str">
        <x:f>IF(B751="Активна",'Калькулятор'!$C$14*'Калькулятор'!$C$15*'Калькулятор'!$C$16*'Калькулятор'!$C$18*'Калькулятор'!$C$19*'Калькулятор'!$C$20*'Калькулятор'!$C$22,"")</x:f>
      </x:c>
      <x:c r="F751" s="68" t="n">
        <x:f>IF(B751="Активна",'Калькулятор'!$B$9,0)</x:f>
        <x:v>0</x:v>
      </x:c>
      <x:c r="G751" t="str">
        <x:f>IF(B751&lt;&gt;"Активна","",IF(AND('Калькулятор'!$E$14="Виграш",'Калькулятор'!$E$15="Виграш",'Калькулятор'!$E$16="Виграш",'Калькулятор'!$E$18="Виграш",'Калькулятор'!$E$19="Виграш",'Калькулятор'!$E$20="Виграш",'Калькулятор'!$E$22="Виграш"),"Виграш",IF(AND('Калькулятор'!$E$14&lt;&gt;"Програш",'Калькулятор'!$E$15&lt;&gt;"Програш",'Калькулятор'!$E$16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51" s="68" t="n">
        <x:f>IF(B751="Активна",F751*E751,0)</x:f>
        <x:v>0</x:v>
      </x:c>
      <x:c r="I751" s="68" t="n">
        <x:f>IF(AND(B751="Активна",G751&lt;&gt;"Програш"),F751*E751,0)</x:f>
        <x:v>0</x:v>
      </x:c>
      <x:c r="J751" s="68" t="n">
        <x:f>IF(AND(B751="Активна",G751="Виграш"),F751*E751,0)</x:f>
        <x:v>0</x:v>
      </x:c>
    </x:row>
    <x:row r="752">
      <x:c r="A752" t="n">
        <x:v>751</x:v>
      </x:c>
      <x:c r="B752" t="str">
        <x:f>IF(AND(C752='Калькулятор'!$B$6,'Калькулятор'!$D$13="Так",'Калькулятор'!$D$14="Так",'Калькулятор'!$D$15="Так",'Калькулятор'!$D$16="Так",'Калькулятор'!$D$18="Так",'Калькулятор'!$D$19="Так",'Калькулятор'!$D$20="Так",'Калькулятор'!$D$22="Так"),"Активна","")</x:f>
      </x:c>
      <x:c r="C752" t="n">
        <x:v>8</x:v>
      </x:c>
      <x:c r="D752" t="str">
        <x:v>1+2+3+4+6+7+8+10</x:v>
      </x:c>
      <x:c r="E752" s="66" t="str">
        <x:f>IF(B752="Активна",'Калькулятор'!$C$13*'Калькулятор'!$C$14*'Калькулятор'!$C$15*'Калькулятор'!$C$16*'Калькулятор'!$C$18*'Калькулятор'!$C$19*'Калькулятор'!$C$20*'Калькулятор'!$C$22,"")</x:f>
      </x:c>
      <x:c r="F752" s="68" t="n">
        <x:f>IF(B752="Активна",'Калькулятор'!$B$9,0)</x:f>
        <x:v>0</x:v>
      </x:c>
      <x:c r="G752" t="str">
        <x:f>IF(B752&lt;&gt;"Активна","",IF(AND('Калькулятор'!$E$13="Виграш",'Калькулятор'!$E$14="Виграш",'Калькулятор'!$E$15="Виграш",'Калькулятор'!$E$16="Виграш",'Калькулятор'!$E$18="Виграш",'Калькулятор'!$E$19="Виграш",'Калькулятор'!$E$20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52" s="68" t="n">
        <x:f>IF(B752="Активна",F752*E752,0)</x:f>
        <x:v>0</x:v>
      </x:c>
      <x:c r="I752" s="68" t="n">
        <x:f>IF(AND(B752="Активна",G752&lt;&gt;"Програш"),F752*E752,0)</x:f>
        <x:v>0</x:v>
      </x:c>
      <x:c r="J752" s="68" t="n">
        <x:f>IF(AND(B752="Активна",G752="Виграш"),F752*E752,0)</x:f>
        <x:v>0</x:v>
      </x:c>
    </x:row>
    <x:row r="753">
      <x:c r="A753" t="n">
        <x:v>752</x:v>
      </x:c>
      <x:c r="B753" t="str">
        <x:f>IF(AND(C753='Калькулятор'!$B$6,'Калькулятор'!$D$17="Так",'Калькулятор'!$D$18="Так",'Калькулятор'!$D$19="Так",'Калькулятор'!$D$20="Так",'Калькулятор'!$D$22="Так"),"Активна","")</x:f>
      </x:c>
      <x:c r="C753" t="n">
        <x:v>5</x:v>
      </x:c>
      <x:c r="D753" t="str">
        <x:v>5+6+7+8+10</x:v>
      </x:c>
      <x:c r="E753" s="66" t="str">
        <x:f>IF(B753="Активна",'Калькулятор'!$C$17*'Калькулятор'!$C$18*'Калькулятор'!$C$19*'Калькулятор'!$C$20*'Калькулятор'!$C$22,"")</x:f>
      </x:c>
      <x:c r="F753" s="68" t="n">
        <x:f>IF(B753="Активна",'Калькулятор'!$B$9,0)</x:f>
        <x:v>0</x:v>
      </x:c>
      <x:c r="G753" t="str">
        <x:f>IF(B753&lt;&gt;"Активна","",IF(AND('Калькулятор'!$E$17="Виграш",'Калькулятор'!$E$18="Виграш",'Калькулятор'!$E$19="Виграш",'Калькулятор'!$E$20="Виграш",'Калькулятор'!$E$22="Виграш"),"Виграш",IF(AND('Калькулятор'!$E$17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53" s="68" t="n">
        <x:f>IF(B753="Активна",F753*E753,0)</x:f>
        <x:v>0</x:v>
      </x:c>
      <x:c r="I753" s="68" t="n">
        <x:f>IF(AND(B753="Активна",G753&lt;&gt;"Програш"),F753*E753,0)</x:f>
        <x:v>0</x:v>
      </x:c>
      <x:c r="J753" s="68" t="n">
        <x:f>IF(AND(B753="Активна",G753="Виграш"),F753*E753,0)</x:f>
        <x:v>0</x:v>
      </x:c>
    </x:row>
    <x:row r="754">
      <x:c r="A754" t="n">
        <x:v>753</x:v>
      </x:c>
      <x:c r="B754" t="str">
        <x:f>IF(AND(C754='Калькулятор'!$B$6,'Калькулятор'!$D$13="Так",'Калькулятор'!$D$17="Так",'Калькулятор'!$D$18="Так",'Калькулятор'!$D$19="Так",'Калькулятор'!$D$20="Так",'Калькулятор'!$D$22="Так"),"Активна","")</x:f>
      </x:c>
      <x:c r="C754" t="n">
        <x:v>6</x:v>
      </x:c>
      <x:c r="D754" t="str">
        <x:v>1+5+6+7+8+10</x:v>
      </x:c>
      <x:c r="E754" s="66" t="str">
        <x:f>IF(B754="Активна",'Калькулятор'!$C$13*'Калькулятор'!$C$17*'Калькулятор'!$C$18*'Калькулятор'!$C$19*'Калькулятор'!$C$20*'Калькулятор'!$C$22,"")</x:f>
      </x:c>
      <x:c r="F754" s="68" t="n">
        <x:f>IF(B754="Активна",'Калькулятор'!$B$9,0)</x:f>
        <x:v>0</x:v>
      </x:c>
      <x:c r="G754" t="str">
        <x:f>IF(B754&lt;&gt;"Активна","",IF(AND('Калькулятор'!$E$13="Виграш",'Калькулятор'!$E$17="Виграш",'Калькулятор'!$E$18="Виграш",'Калькулятор'!$E$19="Виграш",'Калькулятор'!$E$20="Виграш",'Калькулятор'!$E$22="Виграш"),"Виграш",IF(AND('Калькулятор'!$E$13&lt;&gt;"Програш",'Калькулятор'!$E$17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54" s="68" t="n">
        <x:f>IF(B754="Активна",F754*E754,0)</x:f>
        <x:v>0</x:v>
      </x:c>
      <x:c r="I754" s="68" t="n">
        <x:f>IF(AND(B754="Активна",G754&lt;&gt;"Програш"),F754*E754,0)</x:f>
        <x:v>0</x:v>
      </x:c>
      <x:c r="J754" s="68" t="n">
        <x:f>IF(AND(B754="Активна",G754="Виграш"),F754*E754,0)</x:f>
        <x:v>0</x:v>
      </x:c>
    </x:row>
    <x:row r="755">
      <x:c r="A755" t="n">
        <x:v>754</x:v>
      </x:c>
      <x:c r="B755" t="str">
        <x:f>IF(AND(C755='Калькулятор'!$B$6,'Калькулятор'!$D$14="Так",'Калькулятор'!$D$17="Так",'Калькулятор'!$D$18="Так",'Калькулятор'!$D$19="Так",'Калькулятор'!$D$20="Так",'Калькулятор'!$D$22="Так"),"Активна","")</x:f>
      </x:c>
      <x:c r="C755" t="n">
        <x:v>6</x:v>
      </x:c>
      <x:c r="D755" t="str">
        <x:v>2+5+6+7+8+10</x:v>
      </x:c>
      <x:c r="E755" s="66" t="str">
        <x:f>IF(B755="Активна",'Калькулятор'!$C$14*'Калькулятор'!$C$17*'Калькулятор'!$C$18*'Калькулятор'!$C$19*'Калькулятор'!$C$20*'Калькулятор'!$C$22,"")</x:f>
      </x:c>
      <x:c r="F755" s="68" t="n">
        <x:f>IF(B755="Активна",'Калькулятор'!$B$9,0)</x:f>
        <x:v>0</x:v>
      </x:c>
      <x:c r="G755" t="str">
        <x:f>IF(B755&lt;&gt;"Активна","",IF(AND('Калькулятор'!$E$14="Виграш",'Калькулятор'!$E$17="Виграш",'Калькулятор'!$E$18="Виграш",'Калькулятор'!$E$19="Виграш",'Калькулятор'!$E$20="Виграш",'Калькулятор'!$E$22="Виграш"),"Виграш",IF(AND('Калькулятор'!$E$14&lt;&gt;"Програш",'Калькулятор'!$E$17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55" s="68" t="n">
        <x:f>IF(B755="Активна",F755*E755,0)</x:f>
        <x:v>0</x:v>
      </x:c>
      <x:c r="I755" s="68" t="n">
        <x:f>IF(AND(B755="Активна",G755&lt;&gt;"Програш"),F755*E755,0)</x:f>
        <x:v>0</x:v>
      </x:c>
      <x:c r="J755" s="68" t="n">
        <x:f>IF(AND(B755="Активна",G755="Виграш"),F755*E755,0)</x:f>
        <x:v>0</x:v>
      </x:c>
    </x:row>
    <x:row r="756">
      <x:c r="A756" t="n">
        <x:v>755</x:v>
      </x:c>
      <x:c r="B756" t="str">
        <x:f>IF(AND(C756='Калькулятор'!$B$6,'Калькулятор'!$D$13="Так",'Калькулятор'!$D$14="Так",'Калькулятор'!$D$17="Так",'Калькулятор'!$D$18="Так",'Калькулятор'!$D$19="Так",'Калькулятор'!$D$20="Так",'Калькулятор'!$D$22="Так"),"Активна","")</x:f>
      </x:c>
      <x:c r="C756" t="n">
        <x:v>7</x:v>
      </x:c>
      <x:c r="D756" t="str">
        <x:v>1+2+5+6+7+8+10</x:v>
      </x:c>
      <x:c r="E756" s="66" t="str">
        <x:f>IF(B756="Активна",'Калькулятор'!$C$13*'Калькулятор'!$C$14*'Калькулятор'!$C$17*'Калькулятор'!$C$18*'Калькулятор'!$C$19*'Калькулятор'!$C$20*'Калькулятор'!$C$22,"")</x:f>
      </x:c>
      <x:c r="F756" s="68" t="n">
        <x:f>IF(B756="Активна",'Калькулятор'!$B$9,0)</x:f>
        <x:v>0</x:v>
      </x:c>
      <x:c r="G756" t="str">
        <x:f>IF(B756&lt;&gt;"Активна","",IF(AND('Калькулятор'!$E$13="Виграш",'Калькулятор'!$E$14="Виграш",'Калькулятор'!$E$17="Виграш",'Калькулятор'!$E$18="Виграш",'Калькулятор'!$E$19="Виграш",'Калькулятор'!$E$20="Виграш",'Калькулятор'!$E$22="Виграш"),"Виграш",IF(AND('Калькулятор'!$E$13&lt;&gt;"Програш",'Калькулятор'!$E$14&lt;&gt;"Програш",'Калькулятор'!$E$17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56" s="68" t="n">
        <x:f>IF(B756="Активна",F756*E756,0)</x:f>
        <x:v>0</x:v>
      </x:c>
      <x:c r="I756" s="68" t="n">
        <x:f>IF(AND(B756="Активна",G756&lt;&gt;"Програш"),F756*E756,0)</x:f>
        <x:v>0</x:v>
      </x:c>
      <x:c r="J756" s="68" t="n">
        <x:f>IF(AND(B756="Активна",G756="Виграш"),F756*E756,0)</x:f>
        <x:v>0</x:v>
      </x:c>
    </x:row>
    <x:row r="757">
      <x:c r="A757" t="n">
        <x:v>756</x:v>
      </x:c>
      <x:c r="B757" t="str">
        <x:f>IF(AND(C757='Калькулятор'!$B$6,'Калькулятор'!$D$15="Так",'Калькулятор'!$D$17="Так",'Калькулятор'!$D$18="Так",'Калькулятор'!$D$19="Так",'Калькулятор'!$D$20="Так",'Калькулятор'!$D$22="Так"),"Активна","")</x:f>
      </x:c>
      <x:c r="C757" t="n">
        <x:v>6</x:v>
      </x:c>
      <x:c r="D757" t="str">
        <x:v>3+5+6+7+8+10</x:v>
      </x:c>
      <x:c r="E757" s="66" t="str">
        <x:f>IF(B757="Активна",'Калькулятор'!$C$15*'Калькулятор'!$C$17*'Калькулятор'!$C$18*'Калькулятор'!$C$19*'Калькулятор'!$C$20*'Калькулятор'!$C$22,"")</x:f>
      </x:c>
      <x:c r="F757" s="68" t="n">
        <x:f>IF(B757="Активна",'Калькулятор'!$B$9,0)</x:f>
        <x:v>0</x:v>
      </x:c>
      <x:c r="G757" t="str">
        <x:f>IF(B757&lt;&gt;"Активна","",IF(AND('Калькулятор'!$E$15="Виграш",'Калькулятор'!$E$17="Виграш",'Калькулятор'!$E$18="Виграш",'Калькулятор'!$E$19="Виграш",'Калькулятор'!$E$20="Виграш",'Калькулятор'!$E$22="Виграш"),"Виграш",IF(AND('Калькулятор'!$E$15&lt;&gt;"Програш",'Калькулятор'!$E$17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57" s="68" t="n">
        <x:f>IF(B757="Активна",F757*E757,0)</x:f>
        <x:v>0</x:v>
      </x:c>
      <x:c r="I757" s="68" t="n">
        <x:f>IF(AND(B757="Активна",G757&lt;&gt;"Програш"),F757*E757,0)</x:f>
        <x:v>0</x:v>
      </x:c>
      <x:c r="J757" s="68" t="n">
        <x:f>IF(AND(B757="Активна",G757="Виграш"),F757*E757,0)</x:f>
        <x:v>0</x:v>
      </x:c>
    </x:row>
    <x:row r="758">
      <x:c r="A758" t="n">
        <x:v>757</x:v>
      </x:c>
      <x:c r="B758" t="str">
        <x:f>IF(AND(C758='Калькулятор'!$B$6,'Калькулятор'!$D$13="Так",'Калькулятор'!$D$15="Так",'Калькулятор'!$D$17="Так",'Калькулятор'!$D$18="Так",'Калькулятор'!$D$19="Так",'Калькулятор'!$D$20="Так",'Калькулятор'!$D$22="Так"),"Активна","")</x:f>
      </x:c>
      <x:c r="C758" t="n">
        <x:v>7</x:v>
      </x:c>
      <x:c r="D758" t="str">
        <x:v>1+3+5+6+7+8+10</x:v>
      </x:c>
      <x:c r="E758" s="66" t="str">
        <x:f>IF(B758="Активна",'Калькулятор'!$C$13*'Калькулятор'!$C$15*'Калькулятор'!$C$17*'Калькулятор'!$C$18*'Калькулятор'!$C$19*'Калькулятор'!$C$20*'Калькулятор'!$C$22,"")</x:f>
      </x:c>
      <x:c r="F758" s="68" t="n">
        <x:f>IF(B758="Активна",'Калькулятор'!$B$9,0)</x:f>
        <x:v>0</x:v>
      </x:c>
      <x:c r="G758" t="str">
        <x:f>IF(B758&lt;&gt;"Активна","",IF(AND('Калькулятор'!$E$13="Виграш",'Калькулятор'!$E$15="Виграш",'Калькулятор'!$E$17="Виграш",'Калькулятор'!$E$18="Виграш",'Калькулятор'!$E$19="Виграш",'Калькулятор'!$E$20="Виграш",'Калькулятор'!$E$22="Виграш"),"Виграш",IF(AND('Калькулятор'!$E$13&lt;&gt;"Програш",'Калькулятор'!$E$15&lt;&gt;"Програш",'Калькулятор'!$E$17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58" s="68" t="n">
        <x:f>IF(B758="Активна",F758*E758,0)</x:f>
        <x:v>0</x:v>
      </x:c>
      <x:c r="I758" s="68" t="n">
        <x:f>IF(AND(B758="Активна",G758&lt;&gt;"Програш"),F758*E758,0)</x:f>
        <x:v>0</x:v>
      </x:c>
      <x:c r="J758" s="68" t="n">
        <x:f>IF(AND(B758="Активна",G758="Виграш"),F758*E758,0)</x:f>
        <x:v>0</x:v>
      </x:c>
    </x:row>
    <x:row r="759">
      <x:c r="A759" t="n">
        <x:v>758</x:v>
      </x:c>
      <x:c r="B759" t="str">
        <x:f>IF(AND(C759='Калькулятор'!$B$6,'Калькулятор'!$D$14="Так",'Калькулятор'!$D$15="Так",'Калькулятор'!$D$17="Так",'Калькулятор'!$D$18="Так",'Калькулятор'!$D$19="Так",'Калькулятор'!$D$20="Так",'Калькулятор'!$D$22="Так"),"Активна","")</x:f>
      </x:c>
      <x:c r="C759" t="n">
        <x:v>7</x:v>
      </x:c>
      <x:c r="D759" t="str">
        <x:v>2+3+5+6+7+8+10</x:v>
      </x:c>
      <x:c r="E759" s="66" t="str">
        <x:f>IF(B759="Активна",'Калькулятор'!$C$14*'Калькулятор'!$C$15*'Калькулятор'!$C$17*'Калькулятор'!$C$18*'Калькулятор'!$C$19*'Калькулятор'!$C$20*'Калькулятор'!$C$22,"")</x:f>
      </x:c>
      <x:c r="F759" s="68" t="n">
        <x:f>IF(B759="Активна",'Калькулятор'!$B$9,0)</x:f>
        <x:v>0</x:v>
      </x:c>
      <x:c r="G759" t="str">
        <x:f>IF(B759&lt;&gt;"Активна","",IF(AND('Калькулятор'!$E$14="Виграш",'Калькулятор'!$E$15="Виграш",'Калькулятор'!$E$17="Виграш",'Калькулятор'!$E$18="Виграш",'Калькулятор'!$E$19="Виграш",'Калькулятор'!$E$20="Виграш",'Калькулятор'!$E$22="Виграш"),"Виграш",IF(AND('Калькулятор'!$E$14&lt;&gt;"Програш",'Калькулятор'!$E$15&lt;&gt;"Програш",'Калькулятор'!$E$17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59" s="68" t="n">
        <x:f>IF(B759="Активна",F759*E759,0)</x:f>
        <x:v>0</x:v>
      </x:c>
      <x:c r="I759" s="68" t="n">
        <x:f>IF(AND(B759="Активна",G759&lt;&gt;"Програш"),F759*E759,0)</x:f>
        <x:v>0</x:v>
      </x:c>
      <x:c r="J759" s="68" t="n">
        <x:f>IF(AND(B759="Активна",G759="Виграш"),F759*E759,0)</x:f>
        <x:v>0</x:v>
      </x:c>
    </x:row>
    <x:row r="760">
      <x:c r="A760" t="n">
        <x:v>759</x:v>
      </x:c>
      <x:c r="B760" t="str">
        <x:f>IF(AND(C760='Калькулятор'!$B$6,'Калькулятор'!$D$13="Так",'Калькулятор'!$D$14="Так",'Калькулятор'!$D$15="Так",'Калькулятор'!$D$17="Так",'Калькулятор'!$D$18="Так",'Калькулятор'!$D$19="Так",'Калькулятор'!$D$20="Так",'Калькулятор'!$D$22="Так"),"Активна","")</x:f>
      </x:c>
      <x:c r="C760" t="n">
        <x:v>8</x:v>
      </x:c>
      <x:c r="D760" t="str">
        <x:v>1+2+3+5+6+7+8+10</x:v>
      </x:c>
      <x:c r="E760" s="66" t="str">
        <x:f>IF(B760="Активна",'Калькулятор'!$C$13*'Калькулятор'!$C$14*'Калькулятор'!$C$15*'Калькулятор'!$C$17*'Калькулятор'!$C$18*'Калькулятор'!$C$19*'Калькулятор'!$C$20*'Калькулятор'!$C$22,"")</x:f>
      </x:c>
      <x:c r="F760" s="68" t="n">
        <x:f>IF(B760="Активна",'Калькулятор'!$B$9,0)</x:f>
        <x:v>0</x:v>
      </x:c>
      <x:c r="G760" t="str">
        <x:f>IF(B760&lt;&gt;"Активна","",IF(AND('Калькулятор'!$E$13="Виграш",'Калькулятор'!$E$14="Виграш",'Калькулятор'!$E$15="Виграш",'Калькулятор'!$E$17="Виграш",'Калькулятор'!$E$18="Виграш",'Калькулятор'!$E$19="Виграш",'Калькулятор'!$E$20="Виграш",'Калькулятор'!$E$22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60" s="68" t="n">
        <x:f>IF(B760="Активна",F760*E760,0)</x:f>
        <x:v>0</x:v>
      </x:c>
      <x:c r="I760" s="68" t="n">
        <x:f>IF(AND(B760="Активна",G760&lt;&gt;"Програш"),F760*E760,0)</x:f>
        <x:v>0</x:v>
      </x:c>
      <x:c r="J760" s="68" t="n">
        <x:f>IF(AND(B760="Активна",G760="Виграш"),F760*E760,0)</x:f>
        <x:v>0</x:v>
      </x:c>
    </x:row>
    <x:row r="761">
      <x:c r="A761" t="n">
        <x:v>760</x:v>
      </x:c>
      <x:c r="B761" t="str">
        <x:f>IF(AND(C761='Калькулятор'!$B$6,'Калькулятор'!$D$16="Так",'Калькулятор'!$D$17="Так",'Калькулятор'!$D$18="Так",'Калькулятор'!$D$19="Так",'Калькулятор'!$D$20="Так",'Калькулятор'!$D$22="Так"),"Активна","")</x:f>
      </x:c>
      <x:c r="C761" t="n">
        <x:v>6</x:v>
      </x:c>
      <x:c r="D761" t="str">
        <x:v>4+5+6+7+8+10</x:v>
      </x:c>
      <x:c r="E761" s="66" t="str">
        <x:f>IF(B761="Активна",'Калькулятор'!$C$16*'Калькулятор'!$C$17*'Калькулятор'!$C$18*'Калькулятор'!$C$19*'Калькулятор'!$C$20*'Калькулятор'!$C$22,"")</x:f>
      </x:c>
      <x:c r="F761" s="68" t="n">
        <x:f>IF(B761="Активна",'Калькулятор'!$B$9,0)</x:f>
        <x:v>0</x:v>
      </x:c>
      <x:c r="G761" t="str">
        <x:f>IF(B761&lt;&gt;"Активна","",IF(AND('Калькулятор'!$E$16="Виграш",'Калькулятор'!$E$17="Виграш",'Калькулятор'!$E$18="Виграш",'Калькулятор'!$E$19="Виграш",'Калькулятор'!$E$20="Виграш",'Калькулятор'!$E$22="Виграш"),"Виграш",IF(AND('Калькулятор'!$E$16&lt;&gt;"Програш",'Калькулятор'!$E$17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61" s="68" t="n">
        <x:f>IF(B761="Активна",F761*E761,0)</x:f>
        <x:v>0</x:v>
      </x:c>
      <x:c r="I761" s="68" t="n">
        <x:f>IF(AND(B761="Активна",G761&lt;&gt;"Програш"),F761*E761,0)</x:f>
        <x:v>0</x:v>
      </x:c>
      <x:c r="J761" s="68" t="n">
        <x:f>IF(AND(B761="Активна",G761="Виграш"),F761*E761,0)</x:f>
        <x:v>0</x:v>
      </x:c>
    </x:row>
    <x:row r="762">
      <x:c r="A762" t="n">
        <x:v>761</x:v>
      </x:c>
      <x:c r="B762" t="str">
        <x:f>IF(AND(C762='Калькулятор'!$B$6,'Калькулятор'!$D$13="Так",'Калькулятор'!$D$16="Так",'Калькулятор'!$D$17="Так",'Калькулятор'!$D$18="Так",'Калькулятор'!$D$19="Так",'Калькулятор'!$D$20="Так",'Калькулятор'!$D$22="Так"),"Активна","")</x:f>
      </x:c>
      <x:c r="C762" t="n">
        <x:v>7</x:v>
      </x:c>
      <x:c r="D762" t="str">
        <x:v>1+4+5+6+7+8+10</x:v>
      </x:c>
      <x:c r="E762" s="66" t="str">
        <x:f>IF(B762="Активна",'Калькулятор'!$C$13*'Калькулятор'!$C$16*'Калькулятор'!$C$17*'Калькулятор'!$C$18*'Калькулятор'!$C$19*'Калькулятор'!$C$20*'Калькулятор'!$C$22,"")</x:f>
      </x:c>
      <x:c r="F762" s="68" t="n">
        <x:f>IF(B762="Активна",'Калькулятор'!$B$9,0)</x:f>
        <x:v>0</x:v>
      </x:c>
      <x:c r="G762" t="str">
        <x:f>IF(B762&lt;&gt;"Активна","",IF(AND('Калькулятор'!$E$13="Виграш",'Калькулятор'!$E$16="Виграш",'Калькулятор'!$E$17="Виграш",'Калькулятор'!$E$18="Виграш",'Калькулятор'!$E$19="Виграш",'Калькулятор'!$E$20="Виграш",'Калькулятор'!$E$22="Виграш"),"Виграш",IF(AND('Калькулятор'!$E$13&lt;&gt;"Програш",'Калькулятор'!$E$16&lt;&gt;"Програш",'Калькулятор'!$E$17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62" s="68" t="n">
        <x:f>IF(B762="Активна",F762*E762,0)</x:f>
        <x:v>0</x:v>
      </x:c>
      <x:c r="I762" s="68" t="n">
        <x:f>IF(AND(B762="Активна",G762&lt;&gt;"Програш"),F762*E762,0)</x:f>
        <x:v>0</x:v>
      </x:c>
      <x:c r="J762" s="68" t="n">
        <x:f>IF(AND(B762="Активна",G762="Виграш"),F762*E762,0)</x:f>
        <x:v>0</x:v>
      </x:c>
    </x:row>
    <x:row r="763">
      <x:c r="A763" t="n">
        <x:v>762</x:v>
      </x:c>
      <x:c r="B763" t="str">
        <x:f>IF(AND(C763='Калькулятор'!$B$6,'Калькулятор'!$D$14="Так",'Калькулятор'!$D$16="Так",'Калькулятор'!$D$17="Так",'Калькулятор'!$D$18="Так",'Калькулятор'!$D$19="Так",'Калькулятор'!$D$20="Так",'Калькулятор'!$D$22="Так"),"Активна","")</x:f>
      </x:c>
      <x:c r="C763" t="n">
        <x:v>7</x:v>
      </x:c>
      <x:c r="D763" t="str">
        <x:v>2+4+5+6+7+8+10</x:v>
      </x:c>
      <x:c r="E763" s="66" t="str">
        <x:f>IF(B763="Активна",'Калькулятор'!$C$14*'Калькулятор'!$C$16*'Калькулятор'!$C$17*'Калькулятор'!$C$18*'Калькулятор'!$C$19*'Калькулятор'!$C$20*'Калькулятор'!$C$22,"")</x:f>
      </x:c>
      <x:c r="F763" s="68" t="n">
        <x:f>IF(B763="Активна",'Калькулятор'!$B$9,0)</x:f>
        <x:v>0</x:v>
      </x:c>
      <x:c r="G763" t="str">
        <x:f>IF(B763&lt;&gt;"Активна","",IF(AND('Калькулятор'!$E$14="Виграш",'Калькулятор'!$E$16="Виграш",'Калькулятор'!$E$17="Виграш",'Калькулятор'!$E$18="Виграш",'Калькулятор'!$E$19="Виграш",'Калькулятор'!$E$20="Виграш",'Калькулятор'!$E$22="Виграш"),"Виграш",IF(AND('Калькулятор'!$E$14&lt;&gt;"Програш",'Калькулятор'!$E$16&lt;&gt;"Програш",'Калькулятор'!$E$17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63" s="68" t="n">
        <x:f>IF(B763="Активна",F763*E763,0)</x:f>
        <x:v>0</x:v>
      </x:c>
      <x:c r="I763" s="68" t="n">
        <x:f>IF(AND(B763="Активна",G763&lt;&gt;"Програш"),F763*E763,0)</x:f>
        <x:v>0</x:v>
      </x:c>
      <x:c r="J763" s="68" t="n">
        <x:f>IF(AND(B763="Активна",G763="Виграш"),F763*E763,0)</x:f>
        <x:v>0</x:v>
      </x:c>
    </x:row>
    <x:row r="764">
      <x:c r="A764" t="n">
        <x:v>763</x:v>
      </x:c>
      <x:c r="B764" t="str">
        <x:f>IF(AND(C764='Калькулятор'!$B$6,'Калькулятор'!$D$13="Так",'Калькулятор'!$D$14="Так",'Калькулятор'!$D$16="Так",'Калькулятор'!$D$17="Так",'Калькулятор'!$D$18="Так",'Калькулятор'!$D$19="Так",'Калькулятор'!$D$20="Так",'Калькулятор'!$D$22="Так"),"Активна","")</x:f>
      </x:c>
      <x:c r="C764" t="n">
        <x:v>8</x:v>
      </x:c>
      <x:c r="D764" t="str">
        <x:v>1+2+4+5+6+7+8+10</x:v>
      </x:c>
      <x:c r="E764" s="66" t="str">
        <x:f>IF(B764="Активна",'Калькулятор'!$C$13*'Калькулятор'!$C$14*'Калькулятор'!$C$16*'Калькулятор'!$C$17*'Калькулятор'!$C$18*'Калькулятор'!$C$19*'Калькулятор'!$C$20*'Калькулятор'!$C$22,"")</x:f>
      </x:c>
      <x:c r="F764" s="68" t="n">
        <x:f>IF(B764="Активна",'Калькулятор'!$B$9,0)</x:f>
        <x:v>0</x:v>
      </x:c>
      <x:c r="G764" t="str">
        <x:f>IF(B764&lt;&gt;"Активна","",IF(AND('Калькулятор'!$E$13="Виграш",'Калькулятор'!$E$14="Виграш",'Калькулятор'!$E$16="Виграш",'Калькулятор'!$E$17="Виграш",'Калькулятор'!$E$18="Виграш",'Калькулятор'!$E$19="Виграш",'Калькулятор'!$E$20="Виграш",'Калькулятор'!$E$22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64" s="68" t="n">
        <x:f>IF(B764="Активна",F764*E764,0)</x:f>
        <x:v>0</x:v>
      </x:c>
      <x:c r="I764" s="68" t="n">
        <x:f>IF(AND(B764="Активна",G764&lt;&gt;"Програш"),F764*E764,0)</x:f>
        <x:v>0</x:v>
      </x:c>
      <x:c r="J764" s="68" t="n">
        <x:f>IF(AND(B764="Активна",G764="Виграш"),F764*E764,0)</x:f>
        <x:v>0</x:v>
      </x:c>
    </x:row>
    <x:row r="765">
      <x:c r="A765" t="n">
        <x:v>764</x:v>
      </x:c>
      <x:c r="B765" t="str">
        <x:f>IF(AND(C765='Калькулятор'!$B$6,'Калькулятор'!$D$15="Так",'Калькулятор'!$D$16="Так",'Калькулятор'!$D$17="Так",'Калькулятор'!$D$18="Так",'Калькулятор'!$D$19="Так",'Калькулятор'!$D$20="Так",'Калькулятор'!$D$22="Так"),"Активна","")</x:f>
      </x:c>
      <x:c r="C765" t="n">
        <x:v>7</x:v>
      </x:c>
      <x:c r="D765" t="str">
        <x:v>3+4+5+6+7+8+10</x:v>
      </x:c>
      <x:c r="E765" s="66" t="str">
        <x:f>IF(B765="Активна",'Калькулятор'!$C$15*'Калькулятор'!$C$16*'Калькулятор'!$C$17*'Калькулятор'!$C$18*'Калькулятор'!$C$19*'Калькулятор'!$C$20*'Калькулятор'!$C$22,"")</x:f>
      </x:c>
      <x:c r="F765" s="68" t="n">
        <x:f>IF(B765="Активна",'Калькулятор'!$B$9,0)</x:f>
        <x:v>0</x:v>
      </x:c>
      <x:c r="G765" t="str">
        <x:f>IF(B765&lt;&gt;"Активна","",IF(AND('Калькулятор'!$E$15="Виграш",'Калькулятор'!$E$16="Виграш",'Калькулятор'!$E$17="Виграш",'Калькулятор'!$E$18="Виграш",'Калькулятор'!$E$19="Виграш",'Калькулятор'!$E$20="Виграш",'Калькулятор'!$E$22="Виграш"),"Виграш",IF(AND('Калькулятор'!$E$15&lt;&gt;"Програш",'Калькулятор'!$E$16&lt;&gt;"Програш",'Калькулятор'!$E$17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65" s="68" t="n">
        <x:f>IF(B765="Активна",F765*E765,0)</x:f>
        <x:v>0</x:v>
      </x:c>
      <x:c r="I765" s="68" t="n">
        <x:f>IF(AND(B765="Активна",G765&lt;&gt;"Програш"),F765*E765,0)</x:f>
        <x:v>0</x:v>
      </x:c>
      <x:c r="J765" s="68" t="n">
        <x:f>IF(AND(B765="Активна",G765="Виграш"),F765*E765,0)</x:f>
        <x:v>0</x:v>
      </x:c>
    </x:row>
    <x:row r="766">
      <x:c r="A766" t="n">
        <x:v>765</x:v>
      </x:c>
      <x:c r="B766" t="str">
        <x:f>IF(AND(C766='Калькулятор'!$B$6,'Калькулятор'!$D$13="Так",'Калькулятор'!$D$15="Так",'Калькулятор'!$D$16="Так",'Калькулятор'!$D$17="Так",'Калькулятор'!$D$18="Так",'Калькулятор'!$D$19="Так",'Калькулятор'!$D$20="Так",'Калькулятор'!$D$22="Так"),"Активна","")</x:f>
      </x:c>
      <x:c r="C766" t="n">
        <x:v>8</x:v>
      </x:c>
      <x:c r="D766" t="str">
        <x:v>1+3+4+5+6+7+8+10</x:v>
      </x:c>
      <x:c r="E766" s="66" t="str">
        <x:f>IF(B766="Активна",'Калькулятор'!$C$13*'Калькулятор'!$C$15*'Калькулятор'!$C$16*'Калькулятор'!$C$17*'Калькулятор'!$C$18*'Калькулятор'!$C$19*'Калькулятор'!$C$20*'Калькулятор'!$C$22,"")</x:f>
      </x:c>
      <x:c r="F766" s="68" t="n">
        <x:f>IF(B766="Активна",'Калькулятор'!$B$9,0)</x:f>
        <x:v>0</x:v>
      </x:c>
      <x:c r="G766" t="str">
        <x:f>IF(B766&lt;&gt;"Активна","",IF(AND('Калькулятор'!$E$13="Виграш",'Калькулятор'!$E$15="Виграш",'Калькулятор'!$E$16="Виграш",'Калькулятор'!$E$17="Виграш",'Калькулятор'!$E$18="Виграш",'Калькулятор'!$E$19="Виграш",'Калькулятор'!$E$20="Виграш",'Калькулятор'!$E$22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66" s="68" t="n">
        <x:f>IF(B766="Активна",F766*E766,0)</x:f>
        <x:v>0</x:v>
      </x:c>
      <x:c r="I766" s="68" t="n">
        <x:f>IF(AND(B766="Активна",G766&lt;&gt;"Програш"),F766*E766,0)</x:f>
        <x:v>0</x:v>
      </x:c>
      <x:c r="J766" s="68" t="n">
        <x:f>IF(AND(B766="Активна",G766="Виграш"),F766*E766,0)</x:f>
        <x:v>0</x:v>
      </x:c>
    </x:row>
    <x:row r="767">
      <x:c r="A767" t="n">
        <x:v>766</x:v>
      </x:c>
      <x:c r="B767" t="str">
        <x:f>IF(AND(C767='Калькулятор'!$B$6,'Калькулятор'!$D$14="Так",'Калькулятор'!$D$15="Так",'Калькулятор'!$D$16="Так",'Калькулятор'!$D$17="Так",'Калькулятор'!$D$18="Так",'Калькулятор'!$D$19="Так",'Калькулятор'!$D$20="Так",'Калькулятор'!$D$22="Так"),"Активна","")</x:f>
      </x:c>
      <x:c r="C767" t="n">
        <x:v>8</x:v>
      </x:c>
      <x:c r="D767" t="str">
        <x:v>2+3+4+5+6+7+8+10</x:v>
      </x:c>
      <x:c r="E767" s="66" t="str">
        <x:f>IF(B767="Активна",'Калькулятор'!$C$14*'Калькулятор'!$C$15*'Калькулятор'!$C$16*'Калькулятор'!$C$17*'Калькулятор'!$C$18*'Калькулятор'!$C$19*'Калькулятор'!$C$20*'Калькулятор'!$C$22,"")</x:f>
      </x:c>
      <x:c r="F767" s="68" t="n">
        <x:f>IF(B767="Активна",'Калькулятор'!$B$9,0)</x:f>
        <x:v>0</x:v>
      </x:c>
      <x:c r="G767" t="str">
        <x:f>IF(B767&lt;&gt;"Активна","",IF(AND('Калькулятор'!$E$14="Виграш",'Калькулятор'!$E$15="Виграш",'Калькулятор'!$E$16="Виграш",'Калькулятор'!$E$17="Виграш",'Калькулятор'!$E$18="Виграш",'Калькулятор'!$E$19="Виграш",'Калькулятор'!$E$20="Виграш",'Калькулятор'!$E$22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67" s="68" t="n">
        <x:f>IF(B767="Активна",F767*E767,0)</x:f>
        <x:v>0</x:v>
      </x:c>
      <x:c r="I767" s="68" t="n">
        <x:f>IF(AND(B767="Активна",G767&lt;&gt;"Програш"),F767*E767,0)</x:f>
        <x:v>0</x:v>
      </x:c>
      <x:c r="J767" s="68" t="n">
        <x:f>IF(AND(B767="Активна",G767="Виграш"),F767*E767,0)</x:f>
        <x:v>0</x:v>
      </x:c>
    </x:row>
    <x:row r="768">
      <x:c r="A768" t="n">
        <x:v>767</x:v>
      </x:c>
      <x:c r="B768" t="str">
        <x:f>IF(AND(C768='Калькулятор'!$B$6,'Калькулятор'!$D$13="Так",'Калькулятор'!$D$14="Так",'Калькулятор'!$D$15="Так",'Калькулятор'!$D$16="Так",'Калькулятор'!$D$17="Так",'Калькулятор'!$D$18="Так",'Калькулятор'!$D$19="Так",'Калькулятор'!$D$20="Так",'Калькулятор'!$D$22="Так"),"Активна","")</x:f>
      </x:c>
      <x:c r="C768" t="n">
        <x:v>9</x:v>
      </x:c>
      <x:c r="D768" t="str">
        <x:v>1+2+3+4+5+6+7+8+10</x:v>
      </x:c>
      <x:c r="E768" s="66" t="str">
        <x:f>IF(B768="Активна",'Калькулятор'!$C$13*'Калькулятор'!$C$14*'Калькулятор'!$C$15*'Калькулятор'!$C$16*'Калькулятор'!$C$17*'Калькулятор'!$C$18*'Калькулятор'!$C$19*'Калькулятор'!$C$20*'Калькулятор'!$C$22,"")</x:f>
      </x:c>
      <x:c r="F768" s="68" t="n">
        <x:f>IF(B768="Активна",'Калькулятор'!$B$9,0)</x:f>
        <x:v>0</x:v>
      </x:c>
      <x:c r="G768" t="str">
        <x:f>IF(B768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$18="Виграш",'Калькулятор'!$E$19="Виграш",'Калькулятор'!$E$20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$19&lt;&gt;"Програш",'Калькулятор'!$E$20&lt;&gt;"Програш",'Калькулятор'!$E$22&lt;&gt;"Програш"),"Очікується","Програш")))</x:f>
      </x:c>
      <x:c r="H768" s="68" t="n">
        <x:f>IF(B768="Активна",F768*E768,0)</x:f>
        <x:v>0</x:v>
      </x:c>
      <x:c r="I768" s="68" t="n">
        <x:f>IF(AND(B768="Активна",G768&lt;&gt;"Програш"),F768*E768,0)</x:f>
        <x:v>0</x:v>
      </x:c>
      <x:c r="J768" s="68" t="n">
        <x:f>IF(AND(B768="Активна",G768="Виграш"),F768*E768,0)</x:f>
        <x:v>0</x:v>
      </x:c>
    </x:row>
    <x:row r="769">
      <x:c r="A769" t="n">
        <x:v>768</x:v>
      </x:c>
      <x:c r="B769" t="str">
        <x:f>IF(AND(C769='Калькулятор'!$B$6,'Калькулятор'!$D$21="Так",'Калькулятор'!$D$22="Так"),"Активна","")</x:f>
      </x:c>
      <x:c r="C769" t="n">
        <x:v>2</x:v>
      </x:c>
      <x:c r="D769" t="str">
        <x:v>9+10</x:v>
      </x:c>
      <x:c r="E769" s="66" t="str">
        <x:f>IF(B769="Активна",'Калькулятор'!$C$21*'Калькулятор'!$C$22,"")</x:f>
      </x:c>
      <x:c r="F769" s="68" t="n">
        <x:f>IF(B769="Активна",'Калькулятор'!$B$9,0)</x:f>
        <x:v>0</x:v>
      </x:c>
      <x:c r="G769" t="str">
        <x:f>IF(B769&lt;&gt;"Активна","",IF(AND('Калькулятор'!$E$21="Виграш",'Калькулятор'!$E$22="Виграш"),"Виграш",IF(AND('Калькулятор'!$E$21&lt;&gt;"Програш",'Калькулятор'!$E$22&lt;&gt;"Програш"),"Очікується","Програш")))</x:f>
      </x:c>
      <x:c r="H769" s="68" t="n">
        <x:f>IF(B769="Активна",F769*E769,0)</x:f>
        <x:v>0</x:v>
      </x:c>
      <x:c r="I769" s="68" t="n">
        <x:f>IF(AND(B769="Активна",G769&lt;&gt;"Програш"),F769*E769,0)</x:f>
        <x:v>0</x:v>
      </x:c>
      <x:c r="J769" s="68" t="n">
        <x:f>IF(AND(B769="Активна",G769="Виграш"),F769*E769,0)</x:f>
        <x:v>0</x:v>
      </x:c>
    </x:row>
    <x:row r="770">
      <x:c r="A770" t="n">
        <x:v>769</x:v>
      </x:c>
      <x:c r="B770" t="str">
        <x:f>IF(AND(C770='Калькулятор'!$B$6,'Калькулятор'!$D$13="Так",'Калькулятор'!$D$21="Так",'Калькулятор'!$D$22="Так"),"Активна","")</x:f>
      </x:c>
      <x:c r="C770" t="n">
        <x:v>3</x:v>
      </x:c>
      <x:c r="D770" t="str">
        <x:v>1+9+10</x:v>
      </x:c>
      <x:c r="E770" s="66" t="str">
        <x:f>IF(B770="Активна",'Калькулятор'!$C$13*'Калькулятор'!$C$21*'Калькулятор'!$C$22,"")</x:f>
      </x:c>
      <x:c r="F770" s="68" t="n">
        <x:f>IF(B770="Активна",'Калькулятор'!$B$9,0)</x:f>
        <x:v>0</x:v>
      </x:c>
      <x:c r="G770" t="str">
        <x:f>IF(B770&lt;&gt;"Активна","",IF(AND('Калькулятор'!$E$13="Виграш",'Калькулятор'!$E$21="Виграш",'Калькулятор'!$E$22="Виграш"),"Виграш",IF(AND('Калькулятор'!$E$13&lt;&gt;"Програш",'Калькулятор'!$E$21&lt;&gt;"Програш",'Калькулятор'!$E$22&lt;&gt;"Програш"),"Очікується","Програш")))</x:f>
      </x:c>
      <x:c r="H770" s="68" t="n">
        <x:f>IF(B770="Активна",F770*E770,0)</x:f>
        <x:v>0</x:v>
      </x:c>
      <x:c r="I770" s="68" t="n">
        <x:f>IF(AND(B770="Активна",G770&lt;&gt;"Програш"),F770*E770,0)</x:f>
        <x:v>0</x:v>
      </x:c>
      <x:c r="J770" s="68" t="n">
        <x:f>IF(AND(B770="Активна",G770="Виграш"),F770*E770,0)</x:f>
        <x:v>0</x:v>
      </x:c>
    </x:row>
    <x:row r="771">
      <x:c r="A771" t="n">
        <x:v>770</x:v>
      </x:c>
      <x:c r="B771" t="str">
        <x:f>IF(AND(C771='Калькулятор'!$B$6,'Калькулятор'!$D$14="Так",'Калькулятор'!$D$21="Так",'Калькулятор'!$D$22="Так"),"Активна","")</x:f>
      </x:c>
      <x:c r="C771" t="n">
        <x:v>3</x:v>
      </x:c>
      <x:c r="D771" t="str">
        <x:v>2+9+10</x:v>
      </x:c>
      <x:c r="E771" s="66" t="str">
        <x:f>IF(B771="Активна",'Калькулятор'!$C$14*'Калькулятор'!$C$21*'Калькулятор'!$C$22,"")</x:f>
      </x:c>
      <x:c r="F771" s="68" t="n">
        <x:f>IF(B771="Активна",'Калькулятор'!$B$9,0)</x:f>
        <x:v>0</x:v>
      </x:c>
      <x:c r="G771" t="str">
        <x:f>IF(B771&lt;&gt;"Активна","",IF(AND('Калькулятор'!$E$14="Виграш",'Калькулятор'!$E$21="Виграш",'Калькулятор'!$E$22="Виграш"),"Виграш",IF(AND('Калькулятор'!$E$14&lt;&gt;"Програш",'Калькулятор'!$E$21&lt;&gt;"Програш",'Калькулятор'!$E$22&lt;&gt;"Програш"),"Очікується","Програш")))</x:f>
      </x:c>
      <x:c r="H771" s="68" t="n">
        <x:f>IF(B771="Активна",F771*E771,0)</x:f>
        <x:v>0</x:v>
      </x:c>
      <x:c r="I771" s="68" t="n">
        <x:f>IF(AND(B771="Активна",G771&lt;&gt;"Програш"),F771*E771,0)</x:f>
        <x:v>0</x:v>
      </x:c>
      <x:c r="J771" s="68" t="n">
        <x:f>IF(AND(B771="Активна",G771="Виграш"),F771*E771,0)</x:f>
        <x:v>0</x:v>
      </x:c>
    </x:row>
    <x:row r="772">
      <x:c r="A772" t="n">
        <x:v>771</x:v>
      </x:c>
      <x:c r="B772" t="str">
        <x:f>IF(AND(C772='Калькулятор'!$B$6,'Калькулятор'!$D$13="Так",'Калькулятор'!$D$14="Так",'Калькулятор'!$D$21="Так",'Калькулятор'!$D$22="Так"),"Активна","")</x:f>
      </x:c>
      <x:c r="C772" t="n">
        <x:v>4</x:v>
      </x:c>
      <x:c r="D772" t="str">
        <x:v>1+2+9+10</x:v>
      </x:c>
      <x:c r="E772" s="66" t="str">
        <x:f>IF(B772="Активна",'Калькулятор'!$C$13*'Калькулятор'!$C$14*'Калькулятор'!$C$21*'Калькулятор'!$C$22,"")</x:f>
      </x:c>
      <x:c r="F772" s="68" t="n">
        <x:f>IF(B772="Активна",'Калькулятор'!$B$9,0)</x:f>
        <x:v>0</x:v>
      </x:c>
      <x:c r="G772" t="str">
        <x:f>IF(B772&lt;&gt;"Активна","",IF(AND('Калькулятор'!$E$13="Виграш",'Калькулятор'!$E$14="Виграш",'Калькулятор'!$E$21="Виграш",'Калькулятор'!$E$22="Виграш"),"Виграш",IF(AND('Калькулятор'!$E$13&lt;&gt;"Програш",'Калькулятор'!$E$14&lt;&gt;"Програш",'Калькулятор'!$E$21&lt;&gt;"Програш",'Калькулятор'!$E$22&lt;&gt;"Програш"),"Очікується","Програш")))</x:f>
      </x:c>
      <x:c r="H772" s="68" t="n">
        <x:f>IF(B772="Активна",F772*E772,0)</x:f>
        <x:v>0</x:v>
      </x:c>
      <x:c r="I772" s="68" t="n">
        <x:f>IF(AND(B772="Активна",G772&lt;&gt;"Програш"),F772*E772,0)</x:f>
        <x:v>0</x:v>
      </x:c>
      <x:c r="J772" s="68" t="n">
        <x:f>IF(AND(B772="Активна",G772="Виграш"),F772*E772,0)</x:f>
        <x:v>0</x:v>
      </x:c>
    </x:row>
    <x:row r="773">
      <x:c r="A773" t="n">
        <x:v>772</x:v>
      </x:c>
      <x:c r="B773" t="str">
        <x:f>IF(AND(C773='Калькулятор'!$B$6,'Калькулятор'!$D$15="Так",'Калькулятор'!$D$21="Так",'Калькулятор'!$D$22="Так"),"Активна","")</x:f>
      </x:c>
      <x:c r="C773" t="n">
        <x:v>3</x:v>
      </x:c>
      <x:c r="D773" t="str">
        <x:v>3+9+10</x:v>
      </x:c>
      <x:c r="E773" s="66" t="str">
        <x:f>IF(B773="Активна",'Калькулятор'!$C$15*'Калькулятор'!$C$21*'Калькулятор'!$C$22,"")</x:f>
      </x:c>
      <x:c r="F773" s="68" t="n">
        <x:f>IF(B773="Активна",'Калькулятор'!$B$9,0)</x:f>
        <x:v>0</x:v>
      </x:c>
      <x:c r="G773" t="str">
        <x:f>IF(B773&lt;&gt;"Активна","",IF(AND('Калькулятор'!$E$15="Виграш",'Калькулятор'!$E$21="Виграш",'Калькулятор'!$E$22="Виграш"),"Виграш",IF(AND('Калькулятор'!$E$15&lt;&gt;"Програш",'Калькулятор'!$E$21&lt;&gt;"Програш",'Калькулятор'!$E$22&lt;&gt;"Програш"),"Очікується","Програш")))</x:f>
      </x:c>
      <x:c r="H773" s="68" t="n">
        <x:f>IF(B773="Активна",F773*E773,0)</x:f>
        <x:v>0</x:v>
      </x:c>
      <x:c r="I773" s="68" t="n">
        <x:f>IF(AND(B773="Активна",G773&lt;&gt;"Програш"),F773*E773,0)</x:f>
        <x:v>0</x:v>
      </x:c>
      <x:c r="J773" s="68" t="n">
        <x:f>IF(AND(B773="Активна",G773="Виграш"),F773*E773,0)</x:f>
        <x:v>0</x:v>
      </x:c>
    </x:row>
    <x:row r="774">
      <x:c r="A774" t="n">
        <x:v>773</x:v>
      </x:c>
      <x:c r="B774" t="str">
        <x:f>IF(AND(C774='Калькулятор'!$B$6,'Калькулятор'!$D$13="Так",'Калькулятор'!$D$15="Так",'Калькулятор'!$D$21="Так",'Калькулятор'!$D$22="Так"),"Активна","")</x:f>
      </x:c>
      <x:c r="C774" t="n">
        <x:v>4</x:v>
      </x:c>
      <x:c r="D774" t="str">
        <x:v>1+3+9+10</x:v>
      </x:c>
      <x:c r="E774" s="66" t="str">
        <x:f>IF(B774="Активна",'Калькулятор'!$C$13*'Калькулятор'!$C$15*'Калькулятор'!$C$21*'Калькулятор'!$C$22,"")</x:f>
      </x:c>
      <x:c r="F774" s="68" t="n">
        <x:f>IF(B774="Активна",'Калькулятор'!$B$9,0)</x:f>
        <x:v>0</x:v>
      </x:c>
      <x:c r="G774" t="str">
        <x:f>IF(B774&lt;&gt;"Активна","",IF(AND('Калькулятор'!$E$13="Виграш",'Калькулятор'!$E$15="Виграш",'Калькулятор'!$E$21="Виграш",'Калькулятор'!$E$22="Виграш"),"Виграш",IF(AND('Калькулятор'!$E$13&lt;&gt;"Програш",'Калькулятор'!$E$15&lt;&gt;"Програш",'Калькулятор'!$E$21&lt;&gt;"Програш",'Калькулятор'!$E$22&lt;&gt;"Програш"),"Очікується","Програш")))</x:f>
      </x:c>
      <x:c r="H774" s="68" t="n">
        <x:f>IF(B774="Активна",F774*E774,0)</x:f>
        <x:v>0</x:v>
      </x:c>
      <x:c r="I774" s="68" t="n">
        <x:f>IF(AND(B774="Активна",G774&lt;&gt;"Програш"),F774*E774,0)</x:f>
        <x:v>0</x:v>
      </x:c>
      <x:c r="J774" s="68" t="n">
        <x:f>IF(AND(B774="Активна",G774="Виграш"),F774*E774,0)</x:f>
        <x:v>0</x:v>
      </x:c>
    </x:row>
    <x:row r="775">
      <x:c r="A775" t="n">
        <x:v>774</x:v>
      </x:c>
      <x:c r="B775" t="str">
        <x:f>IF(AND(C775='Калькулятор'!$B$6,'Калькулятор'!$D$14="Так",'Калькулятор'!$D$15="Так",'Калькулятор'!$D$21="Так",'Калькулятор'!$D$22="Так"),"Активна","")</x:f>
      </x:c>
      <x:c r="C775" t="n">
        <x:v>4</x:v>
      </x:c>
      <x:c r="D775" t="str">
        <x:v>2+3+9+10</x:v>
      </x:c>
      <x:c r="E775" s="66" t="str">
        <x:f>IF(B775="Активна",'Калькулятор'!$C$14*'Калькулятор'!$C$15*'Калькулятор'!$C$21*'Калькулятор'!$C$22,"")</x:f>
      </x:c>
      <x:c r="F775" s="68" t="n">
        <x:f>IF(B775="Активна",'Калькулятор'!$B$9,0)</x:f>
        <x:v>0</x:v>
      </x:c>
      <x:c r="G775" t="str">
        <x:f>IF(B775&lt;&gt;"Активна","",IF(AND('Калькулятор'!$E$14="Виграш",'Калькулятор'!$E$15="Виграш",'Калькулятор'!$E$21="Виграш",'Калькулятор'!$E$22="Виграш"),"Виграш",IF(AND('Калькулятор'!$E$14&lt;&gt;"Програш",'Калькулятор'!$E$15&lt;&gt;"Програш",'Калькулятор'!$E$21&lt;&gt;"Програш",'Калькулятор'!$E$22&lt;&gt;"Програш"),"Очікується","Програш")))</x:f>
      </x:c>
      <x:c r="H775" s="68" t="n">
        <x:f>IF(B775="Активна",F775*E775,0)</x:f>
        <x:v>0</x:v>
      </x:c>
      <x:c r="I775" s="68" t="n">
        <x:f>IF(AND(B775="Активна",G775&lt;&gt;"Програш"),F775*E775,0)</x:f>
        <x:v>0</x:v>
      </x:c>
      <x:c r="J775" s="68" t="n">
        <x:f>IF(AND(B775="Активна",G775="Виграш"),F775*E775,0)</x:f>
        <x:v>0</x:v>
      </x:c>
    </x:row>
    <x:row r="776">
      <x:c r="A776" t="n">
        <x:v>775</x:v>
      </x:c>
      <x:c r="B776" t="str">
        <x:f>IF(AND(C776='Калькулятор'!$B$6,'Калькулятор'!$D$13="Так",'Калькулятор'!$D$14="Так",'Калькулятор'!$D$15="Так",'Калькулятор'!$D$21="Так",'Калькулятор'!$D$22="Так"),"Активна","")</x:f>
      </x:c>
      <x:c r="C776" t="n">
        <x:v>5</x:v>
      </x:c>
      <x:c r="D776" t="str">
        <x:v>1+2+3+9+10</x:v>
      </x:c>
      <x:c r="E776" s="66" t="str">
        <x:f>IF(B776="Активна",'Калькулятор'!$C$13*'Калькулятор'!$C$14*'Калькулятор'!$C$15*'Калькулятор'!$C$21*'Калькулятор'!$C$22,"")</x:f>
      </x:c>
      <x:c r="F776" s="68" t="n">
        <x:f>IF(B776="Активна",'Калькулятор'!$B$9,0)</x:f>
        <x:v>0</x:v>
      </x:c>
      <x:c r="G776" t="str">
        <x:f>IF(B776&lt;&gt;"Активна","",IF(AND('Калькулятор'!$E$13="Виграш",'Калькулятор'!$E$14="Виграш",'Калькулятор'!$E$15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$21&lt;&gt;"Програш",'Калькулятор'!$E$22&lt;&gt;"Програш"),"Очікується","Програш")))</x:f>
      </x:c>
      <x:c r="H776" s="68" t="n">
        <x:f>IF(B776="Активна",F776*E776,0)</x:f>
        <x:v>0</x:v>
      </x:c>
      <x:c r="I776" s="68" t="n">
        <x:f>IF(AND(B776="Активна",G776&lt;&gt;"Програш"),F776*E776,0)</x:f>
        <x:v>0</x:v>
      </x:c>
      <x:c r="J776" s="68" t="n">
        <x:f>IF(AND(B776="Активна",G776="Виграш"),F776*E776,0)</x:f>
        <x:v>0</x:v>
      </x:c>
    </x:row>
    <x:row r="777">
      <x:c r="A777" t="n">
        <x:v>776</x:v>
      </x:c>
      <x:c r="B777" t="str">
        <x:f>IF(AND(C777='Калькулятор'!$B$6,'Калькулятор'!$D$16="Так",'Калькулятор'!$D$21="Так",'Калькулятор'!$D$22="Так"),"Активна","")</x:f>
      </x:c>
      <x:c r="C777" t="n">
        <x:v>3</x:v>
      </x:c>
      <x:c r="D777" t="str">
        <x:v>4+9+10</x:v>
      </x:c>
      <x:c r="E777" s="66" t="str">
        <x:f>IF(B777="Активна",'Калькулятор'!$C$16*'Калькулятор'!$C$21*'Калькулятор'!$C$22,"")</x:f>
      </x:c>
      <x:c r="F777" s="68" t="n">
        <x:f>IF(B777="Активна",'Калькулятор'!$B$9,0)</x:f>
        <x:v>0</x:v>
      </x:c>
      <x:c r="G777" t="str">
        <x:f>IF(B777&lt;&gt;"Активна","",IF(AND('Калькулятор'!$E$16="Виграш",'Калькулятор'!$E$21="Виграш",'Калькулятор'!$E$22="Виграш"),"Виграш",IF(AND('Калькулятор'!$E$16&lt;&gt;"Програш",'Калькулятор'!$E$21&lt;&gt;"Програш",'Калькулятор'!$E$22&lt;&gt;"Програш"),"Очікується","Програш")))</x:f>
      </x:c>
      <x:c r="H777" s="68" t="n">
        <x:f>IF(B777="Активна",F777*E777,0)</x:f>
        <x:v>0</x:v>
      </x:c>
      <x:c r="I777" s="68" t="n">
        <x:f>IF(AND(B777="Активна",G777&lt;&gt;"Програш"),F777*E777,0)</x:f>
        <x:v>0</x:v>
      </x:c>
      <x:c r="J777" s="68" t="n">
        <x:f>IF(AND(B777="Активна",G777="Виграш"),F777*E777,0)</x:f>
        <x:v>0</x:v>
      </x:c>
    </x:row>
    <x:row r="778">
      <x:c r="A778" t="n">
        <x:v>777</x:v>
      </x:c>
      <x:c r="B778" t="str">
        <x:f>IF(AND(C778='Калькулятор'!$B$6,'Калькулятор'!$D$13="Так",'Калькулятор'!$D$16="Так",'Калькулятор'!$D$21="Так",'Калькулятор'!$D$22="Так"),"Активна","")</x:f>
      </x:c>
      <x:c r="C778" t="n">
        <x:v>4</x:v>
      </x:c>
      <x:c r="D778" t="str">
        <x:v>1+4+9+10</x:v>
      </x:c>
      <x:c r="E778" s="66" t="str">
        <x:f>IF(B778="Активна",'Калькулятор'!$C$13*'Калькулятор'!$C$16*'Калькулятор'!$C$21*'Калькулятор'!$C$22,"")</x:f>
      </x:c>
      <x:c r="F778" s="68" t="n">
        <x:f>IF(B778="Активна",'Калькулятор'!$B$9,0)</x:f>
        <x:v>0</x:v>
      </x:c>
      <x:c r="G778" t="str">
        <x:f>IF(B778&lt;&gt;"Активна","",IF(AND('Калькулятор'!$E$13="Виграш",'Калькулятор'!$E$16="Виграш",'Калькулятор'!$E$21="Виграш",'Калькулятор'!$E$22="Виграш"),"Виграш",IF(AND('Калькулятор'!$E$13&lt;&gt;"Програш",'Калькулятор'!$E$16&lt;&gt;"Програш",'Калькулятор'!$E$21&lt;&gt;"Програш",'Калькулятор'!$E$22&lt;&gt;"Програш"),"Очікується","Програш")))</x:f>
      </x:c>
      <x:c r="H778" s="68" t="n">
        <x:f>IF(B778="Активна",F778*E778,0)</x:f>
        <x:v>0</x:v>
      </x:c>
      <x:c r="I778" s="68" t="n">
        <x:f>IF(AND(B778="Активна",G778&lt;&gt;"Програш"),F778*E778,0)</x:f>
        <x:v>0</x:v>
      </x:c>
      <x:c r="J778" s="68" t="n">
        <x:f>IF(AND(B778="Активна",G778="Виграш"),F778*E778,0)</x:f>
        <x:v>0</x:v>
      </x:c>
    </x:row>
    <x:row r="779">
      <x:c r="A779" t="n">
        <x:v>778</x:v>
      </x:c>
      <x:c r="B779" t="str">
        <x:f>IF(AND(C779='Калькулятор'!$B$6,'Калькулятор'!$D$14="Так",'Калькулятор'!$D$16="Так",'Калькулятор'!$D$21="Так",'Калькулятор'!$D$22="Так"),"Активна","")</x:f>
      </x:c>
      <x:c r="C779" t="n">
        <x:v>4</x:v>
      </x:c>
      <x:c r="D779" t="str">
        <x:v>2+4+9+10</x:v>
      </x:c>
      <x:c r="E779" s="66" t="str">
        <x:f>IF(B779="Активна",'Калькулятор'!$C$14*'Калькулятор'!$C$16*'Калькулятор'!$C$21*'Калькулятор'!$C$22,"")</x:f>
      </x:c>
      <x:c r="F779" s="68" t="n">
        <x:f>IF(B779="Активна",'Калькулятор'!$B$9,0)</x:f>
        <x:v>0</x:v>
      </x:c>
      <x:c r="G779" t="str">
        <x:f>IF(B779&lt;&gt;"Активна","",IF(AND('Калькулятор'!$E$14="Виграш",'Калькулятор'!$E$16="Виграш",'Калькулятор'!$E$21="Виграш",'Калькулятор'!$E$22="Виграш"),"Виграш",IF(AND('Калькулятор'!$E$14&lt;&gt;"Програш",'Калькулятор'!$E$16&lt;&gt;"Програш",'Калькулятор'!$E$21&lt;&gt;"Програш",'Калькулятор'!$E$22&lt;&gt;"Програш"),"Очікується","Програш")))</x:f>
      </x:c>
      <x:c r="H779" s="68" t="n">
        <x:f>IF(B779="Активна",F779*E779,0)</x:f>
        <x:v>0</x:v>
      </x:c>
      <x:c r="I779" s="68" t="n">
        <x:f>IF(AND(B779="Активна",G779&lt;&gt;"Програш"),F779*E779,0)</x:f>
        <x:v>0</x:v>
      </x:c>
      <x:c r="J779" s="68" t="n">
        <x:f>IF(AND(B779="Активна",G779="Виграш"),F779*E779,0)</x:f>
        <x:v>0</x:v>
      </x:c>
    </x:row>
    <x:row r="780">
      <x:c r="A780" t="n">
        <x:v>779</x:v>
      </x:c>
      <x:c r="B780" t="str">
        <x:f>IF(AND(C780='Калькулятор'!$B$6,'Калькулятор'!$D$13="Так",'Калькулятор'!$D$14="Так",'Калькулятор'!$D$16="Так",'Калькулятор'!$D$21="Так",'Калькулятор'!$D$22="Так"),"Активна","")</x:f>
      </x:c>
      <x:c r="C780" t="n">
        <x:v>5</x:v>
      </x:c>
      <x:c r="D780" t="str">
        <x:v>1+2+4+9+10</x:v>
      </x:c>
      <x:c r="E780" s="66" t="str">
        <x:f>IF(B780="Активна",'Калькулятор'!$C$13*'Калькулятор'!$C$14*'Калькулятор'!$C$16*'Калькулятор'!$C$21*'Калькулятор'!$C$22,"")</x:f>
      </x:c>
      <x:c r="F780" s="68" t="n">
        <x:f>IF(B780="Активна",'Калькулятор'!$B$9,0)</x:f>
        <x:v>0</x:v>
      </x:c>
      <x:c r="G780" t="str">
        <x:f>IF(B780&lt;&gt;"Активна","",IF(AND('Калькулятор'!$E$13="Виграш",'Калькулятор'!$E$14="Виграш",'Калькулятор'!$E$16="Виграш",'Калькулятор'!$E$21="Виграш",'Калькулятор'!$E$22="Виграш"),"Виграш",IF(AND('Калькулятор'!$E$13&lt;&gt;"Програш",'Калькулятор'!$E$14&lt;&gt;"Програш",'Калькулятор'!$E$16&lt;&gt;"Програш",'Калькулятор'!$E$21&lt;&gt;"Програш",'Калькулятор'!$E$22&lt;&gt;"Програш"),"Очікується","Програш")))</x:f>
      </x:c>
      <x:c r="H780" s="68" t="n">
        <x:f>IF(B780="Активна",F780*E780,0)</x:f>
        <x:v>0</x:v>
      </x:c>
      <x:c r="I780" s="68" t="n">
        <x:f>IF(AND(B780="Активна",G780&lt;&gt;"Програш"),F780*E780,0)</x:f>
        <x:v>0</x:v>
      </x:c>
      <x:c r="J780" s="68" t="n">
        <x:f>IF(AND(B780="Активна",G780="Виграш"),F780*E780,0)</x:f>
        <x:v>0</x:v>
      </x:c>
    </x:row>
    <x:row r="781">
      <x:c r="A781" t="n">
        <x:v>780</x:v>
      </x:c>
      <x:c r="B781" t="str">
        <x:f>IF(AND(C781='Калькулятор'!$B$6,'Калькулятор'!$D$15="Так",'Калькулятор'!$D$16="Так",'Калькулятор'!$D$21="Так",'Калькулятор'!$D$22="Так"),"Активна","")</x:f>
      </x:c>
      <x:c r="C781" t="n">
        <x:v>4</x:v>
      </x:c>
      <x:c r="D781" t="str">
        <x:v>3+4+9+10</x:v>
      </x:c>
      <x:c r="E781" s="66" t="str">
        <x:f>IF(B781="Активна",'Калькулятор'!$C$15*'Калькулятор'!$C$16*'Калькулятор'!$C$21*'Калькулятор'!$C$22,"")</x:f>
      </x:c>
      <x:c r="F781" s="68" t="n">
        <x:f>IF(B781="Активна",'Калькулятор'!$B$9,0)</x:f>
        <x:v>0</x:v>
      </x:c>
      <x:c r="G781" t="str">
        <x:f>IF(B781&lt;&gt;"Активна","",IF(AND('Калькулятор'!$E$15="Виграш",'Калькулятор'!$E$16="Виграш",'Калькулятор'!$E$21="Виграш",'Калькулятор'!$E$22="Виграш"),"Виграш",IF(AND('Калькулятор'!$E$15&lt;&gt;"Програш",'Калькулятор'!$E$16&lt;&gt;"Програш",'Калькулятор'!$E$21&lt;&gt;"Програш",'Калькулятор'!$E$22&lt;&gt;"Програш"),"Очікується","Програш")))</x:f>
      </x:c>
      <x:c r="H781" s="68" t="n">
        <x:f>IF(B781="Активна",F781*E781,0)</x:f>
        <x:v>0</x:v>
      </x:c>
      <x:c r="I781" s="68" t="n">
        <x:f>IF(AND(B781="Активна",G781&lt;&gt;"Програш"),F781*E781,0)</x:f>
        <x:v>0</x:v>
      </x:c>
      <x:c r="J781" s="68" t="n">
        <x:f>IF(AND(B781="Активна",G781="Виграш"),F781*E781,0)</x:f>
        <x:v>0</x:v>
      </x:c>
    </x:row>
    <x:row r="782">
      <x:c r="A782" t="n">
        <x:v>781</x:v>
      </x:c>
      <x:c r="B782" t="str">
        <x:f>IF(AND(C782='Калькулятор'!$B$6,'Калькулятор'!$D$13="Так",'Калькулятор'!$D$15="Так",'Калькулятор'!$D$16="Так",'Калькулятор'!$D$21="Так",'Калькулятор'!$D$22="Так"),"Активна","")</x:f>
      </x:c>
      <x:c r="C782" t="n">
        <x:v>5</x:v>
      </x:c>
      <x:c r="D782" t="str">
        <x:v>1+3+4+9+10</x:v>
      </x:c>
      <x:c r="E782" s="66" t="str">
        <x:f>IF(B782="Активна",'Калькулятор'!$C$13*'Калькулятор'!$C$15*'Калькулятор'!$C$16*'Калькулятор'!$C$21*'Калькулятор'!$C$22,"")</x:f>
      </x:c>
      <x:c r="F782" s="68" t="n">
        <x:f>IF(B782="Активна",'Калькулятор'!$B$9,0)</x:f>
        <x:v>0</x:v>
      </x:c>
      <x:c r="G782" t="str">
        <x:f>IF(B782&lt;&gt;"Активна","",IF(AND('Калькулятор'!$E$13="Виграш",'Калькулятор'!$E$15="Виграш",'Калькулятор'!$E$16="Виграш",'Калькулятор'!$E$21="Виграш",'Калькулятор'!$E$22="Виграш"),"Виграш",IF(AND('Калькулятор'!$E$13&lt;&gt;"Програш",'Калькулятор'!$E$15&lt;&gt;"Програш",'Калькулятор'!$E$16&lt;&gt;"Програш",'Калькулятор'!$E$21&lt;&gt;"Програш",'Калькулятор'!$E$22&lt;&gt;"Програш"),"Очікується","Програш")))</x:f>
      </x:c>
      <x:c r="H782" s="68" t="n">
        <x:f>IF(B782="Активна",F782*E782,0)</x:f>
        <x:v>0</x:v>
      </x:c>
      <x:c r="I782" s="68" t="n">
        <x:f>IF(AND(B782="Активна",G782&lt;&gt;"Програш"),F782*E782,0)</x:f>
        <x:v>0</x:v>
      </x:c>
      <x:c r="J782" s="68" t="n">
        <x:f>IF(AND(B782="Активна",G782="Виграш"),F782*E782,0)</x:f>
        <x:v>0</x:v>
      </x:c>
    </x:row>
    <x:row r="783">
      <x:c r="A783" t="n">
        <x:v>782</x:v>
      </x:c>
      <x:c r="B783" t="str">
        <x:f>IF(AND(C783='Калькулятор'!$B$6,'Калькулятор'!$D$14="Так",'Калькулятор'!$D$15="Так",'Калькулятор'!$D$16="Так",'Калькулятор'!$D$21="Так",'Калькулятор'!$D$22="Так"),"Активна","")</x:f>
      </x:c>
      <x:c r="C783" t="n">
        <x:v>5</x:v>
      </x:c>
      <x:c r="D783" t="str">
        <x:v>2+3+4+9+10</x:v>
      </x:c>
      <x:c r="E783" s="66" t="str">
        <x:f>IF(B783="Активна",'Калькулятор'!$C$14*'Калькулятор'!$C$15*'Калькулятор'!$C$16*'Калькулятор'!$C$21*'Калькулятор'!$C$22,"")</x:f>
      </x:c>
      <x:c r="F783" s="68" t="n">
        <x:f>IF(B783="Активна",'Калькулятор'!$B$9,0)</x:f>
        <x:v>0</x:v>
      </x:c>
      <x:c r="G783" t="str">
        <x:f>IF(B783&lt;&gt;"Активна","",IF(AND('Калькулятор'!$E$14="Виграш",'Калькулятор'!$E$15="Виграш",'Калькулятор'!$E$16="Виграш",'Калькулятор'!$E$21="Виграш",'Калькулятор'!$E$22="Виграш"),"Виграш",IF(AND('Калькулятор'!$E$14&lt;&gt;"Програш",'Калькулятор'!$E$15&lt;&gt;"Програш",'Калькулятор'!$E$16&lt;&gt;"Програш",'Калькулятор'!$E$21&lt;&gt;"Програш",'Калькулятор'!$E$22&lt;&gt;"Програш"),"Очікується","Програш")))</x:f>
      </x:c>
      <x:c r="H783" s="68" t="n">
        <x:f>IF(B783="Активна",F783*E783,0)</x:f>
        <x:v>0</x:v>
      </x:c>
      <x:c r="I783" s="68" t="n">
        <x:f>IF(AND(B783="Активна",G783&lt;&gt;"Програш"),F783*E783,0)</x:f>
        <x:v>0</x:v>
      </x:c>
      <x:c r="J783" s="68" t="n">
        <x:f>IF(AND(B783="Активна",G783="Виграш"),F783*E783,0)</x:f>
        <x:v>0</x:v>
      </x:c>
    </x:row>
    <x:row r="784">
      <x:c r="A784" t="n">
        <x:v>783</x:v>
      </x:c>
      <x:c r="B784" t="str">
        <x:f>IF(AND(C784='Калькулятор'!$B$6,'Калькулятор'!$D$13="Так",'Калькулятор'!$D$14="Так",'Калькулятор'!$D$15="Так",'Калькулятор'!$D$16="Так",'Калькулятор'!$D$21="Так",'Калькулятор'!$D$22="Так"),"Активна","")</x:f>
      </x:c>
      <x:c r="C784" t="n">
        <x:v>6</x:v>
      </x:c>
      <x:c r="D784" t="str">
        <x:v>1+2+3+4+9+10</x:v>
      </x:c>
      <x:c r="E784" s="66" t="str">
        <x:f>IF(B784="Активна",'Калькулятор'!$C$13*'Калькулятор'!$C$14*'Калькулятор'!$C$15*'Калькулятор'!$C$16*'Калькулятор'!$C$21*'Калькулятор'!$C$22,"")</x:f>
      </x:c>
      <x:c r="F784" s="68" t="n">
        <x:f>IF(B784="Активна",'Калькулятор'!$B$9,0)</x:f>
        <x:v>0</x:v>
      </x:c>
      <x:c r="G784" t="str">
        <x:f>IF(B784&lt;&gt;"Активна","",IF(AND('Калькулятор'!$E$13="Виграш",'Калькулятор'!$E$14="Виграш",'Калькулятор'!$E$15="Виграш",'Калькулятор'!$E$16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$21&lt;&gt;"Програш",'Калькулятор'!$E$22&lt;&gt;"Програш"),"Очікується","Програш")))</x:f>
      </x:c>
      <x:c r="H784" s="68" t="n">
        <x:f>IF(B784="Активна",F784*E784,0)</x:f>
        <x:v>0</x:v>
      </x:c>
      <x:c r="I784" s="68" t="n">
        <x:f>IF(AND(B784="Активна",G784&lt;&gt;"Програш"),F784*E784,0)</x:f>
        <x:v>0</x:v>
      </x:c>
      <x:c r="J784" s="68" t="n">
        <x:f>IF(AND(B784="Активна",G784="Виграш"),F784*E784,0)</x:f>
        <x:v>0</x:v>
      </x:c>
    </x:row>
    <x:row r="785">
      <x:c r="A785" t="n">
        <x:v>784</x:v>
      </x:c>
      <x:c r="B785" t="str">
        <x:f>IF(AND(C785='Калькулятор'!$B$6,'Калькулятор'!$D$17="Так",'Калькулятор'!$D$21="Так",'Калькулятор'!$D$22="Так"),"Активна","")</x:f>
      </x:c>
      <x:c r="C785" t="n">
        <x:v>3</x:v>
      </x:c>
      <x:c r="D785" t="str">
        <x:v>5+9+10</x:v>
      </x:c>
      <x:c r="E785" s="66" t="str">
        <x:f>IF(B785="Активна",'Калькулятор'!$C$17*'Калькулятор'!$C$21*'Калькулятор'!$C$22,"")</x:f>
      </x:c>
      <x:c r="F785" s="68" t="n">
        <x:f>IF(B785="Активна",'Калькулятор'!$B$9,0)</x:f>
        <x:v>0</x:v>
      </x:c>
      <x:c r="G785" t="str">
        <x:f>IF(B785&lt;&gt;"Активна","",IF(AND('Калькулятор'!$E$17="Виграш",'Калькулятор'!$E$21="Виграш",'Калькулятор'!$E$22="Виграш"),"Виграш",IF(AND('Калькулятор'!$E$17&lt;&gt;"Програш",'Калькулятор'!$E$21&lt;&gt;"Програш",'Калькулятор'!$E$22&lt;&gt;"Програш"),"Очікується","Програш")))</x:f>
      </x:c>
      <x:c r="H785" s="68" t="n">
        <x:f>IF(B785="Активна",F785*E785,0)</x:f>
        <x:v>0</x:v>
      </x:c>
      <x:c r="I785" s="68" t="n">
        <x:f>IF(AND(B785="Активна",G785&lt;&gt;"Програш"),F785*E785,0)</x:f>
        <x:v>0</x:v>
      </x:c>
      <x:c r="J785" s="68" t="n">
        <x:f>IF(AND(B785="Активна",G785="Виграш"),F785*E785,0)</x:f>
        <x:v>0</x:v>
      </x:c>
    </x:row>
    <x:row r="786">
      <x:c r="A786" t="n">
        <x:v>785</x:v>
      </x:c>
      <x:c r="B786" t="str">
        <x:f>IF(AND(C786='Калькулятор'!$B$6,'Калькулятор'!$D$13="Так",'Калькулятор'!$D$17="Так",'Калькулятор'!$D$21="Так",'Калькулятор'!$D$22="Так"),"Активна","")</x:f>
      </x:c>
      <x:c r="C786" t="n">
        <x:v>4</x:v>
      </x:c>
      <x:c r="D786" t="str">
        <x:v>1+5+9+10</x:v>
      </x:c>
      <x:c r="E786" s="66" t="str">
        <x:f>IF(B786="Активна",'Калькулятор'!$C$13*'Калькулятор'!$C$17*'Калькулятор'!$C$21*'Калькулятор'!$C$22,"")</x:f>
      </x:c>
      <x:c r="F786" s="68" t="n">
        <x:f>IF(B786="Активна",'Калькулятор'!$B$9,0)</x:f>
        <x:v>0</x:v>
      </x:c>
      <x:c r="G786" t="str">
        <x:f>IF(B786&lt;&gt;"Активна","",IF(AND('Калькулятор'!$E$13="Виграш",'Калькулятор'!$E$17="Виграш",'Калькулятор'!$E$21="Виграш",'Калькулятор'!$E$22="Виграш"),"Виграш",IF(AND('Калькулятор'!$E$13&lt;&gt;"Програш",'Калькулятор'!$E$17&lt;&gt;"Програш",'Калькулятор'!$E$21&lt;&gt;"Програш",'Калькулятор'!$E$22&lt;&gt;"Програш"),"Очікується","Програш")))</x:f>
      </x:c>
      <x:c r="H786" s="68" t="n">
        <x:f>IF(B786="Активна",F786*E786,0)</x:f>
        <x:v>0</x:v>
      </x:c>
      <x:c r="I786" s="68" t="n">
        <x:f>IF(AND(B786="Активна",G786&lt;&gt;"Програш"),F786*E786,0)</x:f>
        <x:v>0</x:v>
      </x:c>
      <x:c r="J786" s="68" t="n">
        <x:f>IF(AND(B786="Активна",G786="Виграш"),F786*E786,0)</x:f>
        <x:v>0</x:v>
      </x:c>
    </x:row>
    <x:row r="787">
      <x:c r="A787" t="n">
        <x:v>786</x:v>
      </x:c>
      <x:c r="B787" t="str">
        <x:f>IF(AND(C787='Калькулятор'!$B$6,'Калькулятор'!$D$14="Так",'Калькулятор'!$D$17="Так",'Калькулятор'!$D$21="Так",'Калькулятор'!$D$22="Так"),"Активна","")</x:f>
      </x:c>
      <x:c r="C787" t="n">
        <x:v>4</x:v>
      </x:c>
      <x:c r="D787" t="str">
        <x:v>2+5+9+10</x:v>
      </x:c>
      <x:c r="E787" s="66" t="str">
        <x:f>IF(B787="Активна",'Калькулятор'!$C$14*'Калькулятор'!$C$17*'Калькулятор'!$C$21*'Калькулятор'!$C$22,"")</x:f>
      </x:c>
      <x:c r="F787" s="68" t="n">
        <x:f>IF(B787="Активна",'Калькулятор'!$B$9,0)</x:f>
        <x:v>0</x:v>
      </x:c>
      <x:c r="G787" t="str">
        <x:f>IF(B787&lt;&gt;"Активна","",IF(AND('Калькулятор'!$E$14="Виграш",'Калькулятор'!$E$17="Виграш",'Калькулятор'!$E$21="Виграш",'Калькулятор'!$E$22="Виграш"),"Виграш",IF(AND('Калькулятор'!$E$14&lt;&gt;"Програш",'Калькулятор'!$E$17&lt;&gt;"Програш",'Калькулятор'!$E$21&lt;&gt;"Програш",'Калькулятор'!$E$22&lt;&gt;"Програш"),"Очікується","Програш")))</x:f>
      </x:c>
      <x:c r="H787" s="68" t="n">
        <x:f>IF(B787="Активна",F787*E787,0)</x:f>
        <x:v>0</x:v>
      </x:c>
      <x:c r="I787" s="68" t="n">
        <x:f>IF(AND(B787="Активна",G787&lt;&gt;"Програш"),F787*E787,0)</x:f>
        <x:v>0</x:v>
      </x:c>
      <x:c r="J787" s="68" t="n">
        <x:f>IF(AND(B787="Активна",G787="Виграш"),F787*E787,0)</x:f>
        <x:v>0</x:v>
      </x:c>
    </x:row>
    <x:row r="788">
      <x:c r="A788" t="n">
        <x:v>787</x:v>
      </x:c>
      <x:c r="B788" t="str">
        <x:f>IF(AND(C788='Калькулятор'!$B$6,'Калькулятор'!$D$13="Так",'Калькулятор'!$D$14="Так",'Калькулятор'!$D$17="Так",'Калькулятор'!$D$21="Так",'Калькулятор'!$D$22="Так"),"Активна","")</x:f>
      </x:c>
      <x:c r="C788" t="n">
        <x:v>5</x:v>
      </x:c>
      <x:c r="D788" t="str">
        <x:v>1+2+5+9+10</x:v>
      </x:c>
      <x:c r="E788" s="66" t="str">
        <x:f>IF(B788="Активна",'Калькулятор'!$C$13*'Калькулятор'!$C$14*'Калькулятор'!$C$17*'Калькулятор'!$C$21*'Калькулятор'!$C$22,"")</x:f>
      </x:c>
      <x:c r="F788" s="68" t="n">
        <x:f>IF(B788="Активна",'Калькулятор'!$B$9,0)</x:f>
        <x:v>0</x:v>
      </x:c>
      <x:c r="G788" t="str">
        <x:f>IF(B788&lt;&gt;"Активна","",IF(AND('Калькулятор'!$E$13="Виграш",'Калькулятор'!$E$14="Виграш",'Калькулятор'!$E$17="Виграш",'Калькулятор'!$E$21="Виграш",'Калькулятор'!$E$22="Виграш"),"Виграш",IF(AND('Калькулятор'!$E$13&lt;&gt;"Програш",'Калькулятор'!$E$14&lt;&gt;"Програш",'Калькулятор'!$E$17&lt;&gt;"Програш",'Калькулятор'!$E$21&lt;&gt;"Програш",'Калькулятор'!$E$22&lt;&gt;"Програш"),"Очікується","Програш")))</x:f>
      </x:c>
      <x:c r="H788" s="68" t="n">
        <x:f>IF(B788="Активна",F788*E788,0)</x:f>
        <x:v>0</x:v>
      </x:c>
      <x:c r="I788" s="68" t="n">
        <x:f>IF(AND(B788="Активна",G788&lt;&gt;"Програш"),F788*E788,0)</x:f>
        <x:v>0</x:v>
      </x:c>
      <x:c r="J788" s="68" t="n">
        <x:f>IF(AND(B788="Активна",G788="Виграш"),F788*E788,0)</x:f>
        <x:v>0</x:v>
      </x:c>
    </x:row>
    <x:row r="789">
      <x:c r="A789" t="n">
        <x:v>788</x:v>
      </x:c>
      <x:c r="B789" t="str">
        <x:f>IF(AND(C789='Калькулятор'!$B$6,'Калькулятор'!$D$15="Так",'Калькулятор'!$D$17="Так",'Калькулятор'!$D$21="Так",'Калькулятор'!$D$22="Так"),"Активна","")</x:f>
      </x:c>
      <x:c r="C789" t="n">
        <x:v>4</x:v>
      </x:c>
      <x:c r="D789" t="str">
        <x:v>3+5+9+10</x:v>
      </x:c>
      <x:c r="E789" s="66" t="str">
        <x:f>IF(B789="Активна",'Калькулятор'!$C$15*'Калькулятор'!$C$17*'Калькулятор'!$C$21*'Калькулятор'!$C$22,"")</x:f>
      </x:c>
      <x:c r="F789" s="68" t="n">
        <x:f>IF(B789="Активна",'Калькулятор'!$B$9,0)</x:f>
        <x:v>0</x:v>
      </x:c>
      <x:c r="G789" t="str">
        <x:f>IF(B789&lt;&gt;"Активна","",IF(AND('Калькулятор'!$E$15="Виграш",'Калькулятор'!$E$17="Виграш",'Калькулятор'!$E$21="Виграш",'Калькулятор'!$E$22="Виграш"),"Виграш",IF(AND('Калькулятор'!$E$15&lt;&gt;"Програш",'Калькулятор'!$E$17&lt;&gt;"Програш",'Калькулятор'!$E$21&lt;&gt;"Програш",'Калькулятор'!$E$22&lt;&gt;"Програш"),"Очікується","Програш")))</x:f>
      </x:c>
      <x:c r="H789" s="68" t="n">
        <x:f>IF(B789="Активна",F789*E789,0)</x:f>
        <x:v>0</x:v>
      </x:c>
      <x:c r="I789" s="68" t="n">
        <x:f>IF(AND(B789="Активна",G789&lt;&gt;"Програш"),F789*E789,0)</x:f>
        <x:v>0</x:v>
      </x:c>
      <x:c r="J789" s="68" t="n">
        <x:f>IF(AND(B789="Активна",G789="Виграш"),F789*E789,0)</x:f>
        <x:v>0</x:v>
      </x:c>
    </x:row>
    <x:row r="790">
      <x:c r="A790" t="n">
        <x:v>789</x:v>
      </x:c>
      <x:c r="B790" t="str">
        <x:f>IF(AND(C790='Калькулятор'!$B$6,'Калькулятор'!$D$13="Так",'Калькулятор'!$D$15="Так",'Калькулятор'!$D$17="Так",'Калькулятор'!$D$21="Так",'Калькулятор'!$D$22="Так"),"Активна","")</x:f>
      </x:c>
      <x:c r="C790" t="n">
        <x:v>5</x:v>
      </x:c>
      <x:c r="D790" t="str">
        <x:v>1+3+5+9+10</x:v>
      </x:c>
      <x:c r="E790" s="66" t="str">
        <x:f>IF(B790="Активна",'Калькулятор'!$C$13*'Калькулятор'!$C$15*'Калькулятор'!$C$17*'Калькулятор'!$C$21*'Калькулятор'!$C$22,"")</x:f>
      </x:c>
      <x:c r="F790" s="68" t="n">
        <x:f>IF(B790="Активна",'Калькулятор'!$B$9,0)</x:f>
        <x:v>0</x:v>
      </x:c>
      <x:c r="G790" t="str">
        <x:f>IF(B790&lt;&gt;"Активна","",IF(AND('Калькулятор'!$E$13="Виграш",'Калькулятор'!$E$15="Виграш",'Калькулятор'!$E$17="Виграш",'Калькулятор'!$E$21="Виграш",'Калькулятор'!$E$22="Виграш"),"Виграш",IF(AND('Калькулятор'!$E$13&lt;&gt;"Програш",'Калькулятор'!$E$15&lt;&gt;"Програш",'Калькулятор'!$E$17&lt;&gt;"Програш",'Калькулятор'!$E$21&lt;&gt;"Програш",'Калькулятор'!$E$22&lt;&gt;"Програш"),"Очікується","Програш")))</x:f>
      </x:c>
      <x:c r="H790" s="68" t="n">
        <x:f>IF(B790="Активна",F790*E790,0)</x:f>
        <x:v>0</x:v>
      </x:c>
      <x:c r="I790" s="68" t="n">
        <x:f>IF(AND(B790="Активна",G790&lt;&gt;"Програш"),F790*E790,0)</x:f>
        <x:v>0</x:v>
      </x:c>
      <x:c r="J790" s="68" t="n">
        <x:f>IF(AND(B790="Активна",G790="Виграш"),F790*E790,0)</x:f>
        <x:v>0</x:v>
      </x:c>
    </x:row>
    <x:row r="791">
      <x:c r="A791" t="n">
        <x:v>790</x:v>
      </x:c>
      <x:c r="B791" t="str">
        <x:f>IF(AND(C791='Калькулятор'!$B$6,'Калькулятор'!$D$14="Так",'Калькулятор'!$D$15="Так",'Калькулятор'!$D$17="Так",'Калькулятор'!$D$21="Так",'Калькулятор'!$D$22="Так"),"Активна","")</x:f>
      </x:c>
      <x:c r="C791" t="n">
        <x:v>5</x:v>
      </x:c>
      <x:c r="D791" t="str">
        <x:v>2+3+5+9+10</x:v>
      </x:c>
      <x:c r="E791" s="66" t="str">
        <x:f>IF(B791="Активна",'Калькулятор'!$C$14*'Калькулятор'!$C$15*'Калькулятор'!$C$17*'Калькулятор'!$C$21*'Калькулятор'!$C$22,"")</x:f>
      </x:c>
      <x:c r="F791" s="68" t="n">
        <x:f>IF(B791="Активна",'Калькулятор'!$B$9,0)</x:f>
        <x:v>0</x:v>
      </x:c>
      <x:c r="G791" t="str">
        <x:f>IF(B791&lt;&gt;"Активна","",IF(AND('Калькулятор'!$E$14="Виграш",'Калькулятор'!$E$15="Виграш",'Калькулятор'!$E$17="Виграш",'Калькулятор'!$E$21="Виграш",'Калькулятор'!$E$22="Виграш"),"Виграш",IF(AND('Калькулятор'!$E$14&lt;&gt;"Програш",'Калькулятор'!$E$15&lt;&gt;"Програш",'Калькулятор'!$E$17&lt;&gt;"Програш",'Калькулятор'!$E$21&lt;&gt;"Програш",'Калькулятор'!$E$22&lt;&gt;"Програш"),"Очікується","Програш")))</x:f>
      </x:c>
      <x:c r="H791" s="68" t="n">
        <x:f>IF(B791="Активна",F791*E791,0)</x:f>
        <x:v>0</x:v>
      </x:c>
      <x:c r="I791" s="68" t="n">
        <x:f>IF(AND(B791="Активна",G791&lt;&gt;"Програш"),F791*E791,0)</x:f>
        <x:v>0</x:v>
      </x:c>
      <x:c r="J791" s="68" t="n">
        <x:f>IF(AND(B791="Активна",G791="Виграш"),F791*E791,0)</x:f>
        <x:v>0</x:v>
      </x:c>
    </x:row>
    <x:row r="792">
      <x:c r="A792" t="n">
        <x:v>791</x:v>
      </x:c>
      <x:c r="B792" t="str">
        <x:f>IF(AND(C792='Калькулятор'!$B$6,'Калькулятор'!$D$13="Так",'Калькулятор'!$D$14="Так",'Калькулятор'!$D$15="Так",'Калькулятор'!$D$17="Так",'Калькулятор'!$D$21="Так",'Калькулятор'!$D$22="Так"),"Активна","")</x:f>
      </x:c>
      <x:c r="C792" t="n">
        <x:v>6</x:v>
      </x:c>
      <x:c r="D792" t="str">
        <x:v>1+2+3+5+9+10</x:v>
      </x:c>
      <x:c r="E792" s="66" t="str">
        <x:f>IF(B792="Активна",'Калькулятор'!$C$13*'Калькулятор'!$C$14*'Калькулятор'!$C$15*'Калькулятор'!$C$17*'Калькулятор'!$C$21*'Калькулятор'!$C$22,"")</x:f>
      </x:c>
      <x:c r="F792" s="68" t="n">
        <x:f>IF(B792="Активна",'Калькулятор'!$B$9,0)</x:f>
        <x:v>0</x:v>
      </x:c>
      <x:c r="G792" t="str">
        <x:f>IF(B792&lt;&gt;"Активна","",IF(AND('Калькулятор'!$E$13="Виграш",'Калькулятор'!$E$14="Виграш",'Калькулятор'!$E$15="Виграш",'Калькулятор'!$E$17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$21&lt;&gt;"Програш",'Калькулятор'!$E$22&lt;&gt;"Програш"),"Очікується","Програш")))</x:f>
      </x:c>
      <x:c r="H792" s="68" t="n">
        <x:f>IF(B792="Активна",F792*E792,0)</x:f>
        <x:v>0</x:v>
      </x:c>
      <x:c r="I792" s="68" t="n">
        <x:f>IF(AND(B792="Активна",G792&lt;&gt;"Програш"),F792*E792,0)</x:f>
        <x:v>0</x:v>
      </x:c>
      <x:c r="J792" s="68" t="n">
        <x:f>IF(AND(B792="Активна",G792="Виграш"),F792*E792,0)</x:f>
        <x:v>0</x:v>
      </x:c>
    </x:row>
    <x:row r="793">
      <x:c r="A793" t="n">
        <x:v>792</x:v>
      </x:c>
      <x:c r="B793" t="str">
        <x:f>IF(AND(C793='Калькулятор'!$B$6,'Калькулятор'!$D$16="Так",'Калькулятор'!$D$17="Так",'Калькулятор'!$D$21="Так",'Калькулятор'!$D$22="Так"),"Активна","")</x:f>
      </x:c>
      <x:c r="C793" t="n">
        <x:v>4</x:v>
      </x:c>
      <x:c r="D793" t="str">
        <x:v>4+5+9+10</x:v>
      </x:c>
      <x:c r="E793" s="66" t="str">
        <x:f>IF(B793="Активна",'Калькулятор'!$C$16*'Калькулятор'!$C$17*'Калькулятор'!$C$21*'Калькулятор'!$C$22,"")</x:f>
      </x:c>
      <x:c r="F793" s="68" t="n">
        <x:f>IF(B793="Активна",'Калькулятор'!$B$9,0)</x:f>
        <x:v>0</x:v>
      </x:c>
      <x:c r="G793" t="str">
        <x:f>IF(B793&lt;&gt;"Активна","",IF(AND('Калькулятор'!$E$16="Виграш",'Калькулятор'!$E$17="Виграш",'Калькулятор'!$E$21="Виграш",'Калькулятор'!$E$22="Виграш"),"Виграш",IF(AND('Калькулятор'!$E$16&lt;&gt;"Програш",'Калькулятор'!$E$17&lt;&gt;"Програш",'Калькулятор'!$E$21&lt;&gt;"Програш",'Калькулятор'!$E$22&lt;&gt;"Програш"),"Очікується","Програш")))</x:f>
      </x:c>
      <x:c r="H793" s="68" t="n">
        <x:f>IF(B793="Активна",F793*E793,0)</x:f>
        <x:v>0</x:v>
      </x:c>
      <x:c r="I793" s="68" t="n">
        <x:f>IF(AND(B793="Активна",G793&lt;&gt;"Програш"),F793*E793,0)</x:f>
        <x:v>0</x:v>
      </x:c>
      <x:c r="J793" s="68" t="n">
        <x:f>IF(AND(B793="Активна",G793="Виграш"),F793*E793,0)</x:f>
        <x:v>0</x:v>
      </x:c>
    </x:row>
    <x:row r="794">
      <x:c r="A794" t="n">
        <x:v>793</x:v>
      </x:c>
      <x:c r="B794" t="str">
        <x:f>IF(AND(C794='Калькулятор'!$B$6,'Калькулятор'!$D$13="Так",'Калькулятор'!$D$16="Так",'Калькулятор'!$D$17="Так",'Калькулятор'!$D$21="Так",'Калькулятор'!$D$22="Так"),"Активна","")</x:f>
      </x:c>
      <x:c r="C794" t="n">
        <x:v>5</x:v>
      </x:c>
      <x:c r="D794" t="str">
        <x:v>1+4+5+9+10</x:v>
      </x:c>
      <x:c r="E794" s="66" t="str">
        <x:f>IF(B794="Активна",'Калькулятор'!$C$13*'Калькулятор'!$C$16*'Калькулятор'!$C$17*'Калькулятор'!$C$21*'Калькулятор'!$C$22,"")</x:f>
      </x:c>
      <x:c r="F794" s="68" t="n">
        <x:f>IF(B794="Активна",'Калькулятор'!$B$9,0)</x:f>
        <x:v>0</x:v>
      </x:c>
      <x:c r="G794" t="str">
        <x:f>IF(B794&lt;&gt;"Активна","",IF(AND('Калькулятор'!$E$13="Виграш",'Калькулятор'!$E$16="Виграш",'Калькулятор'!$E$17="Виграш",'Калькулятор'!$E$21="Виграш",'Калькулятор'!$E$22="Виграш"),"Виграш",IF(AND('Калькулятор'!$E$13&lt;&gt;"Програш",'Калькулятор'!$E$16&lt;&gt;"Програш",'Калькулятор'!$E$17&lt;&gt;"Програш",'Калькулятор'!$E$21&lt;&gt;"Програш",'Калькулятор'!$E$22&lt;&gt;"Програш"),"Очікується","Програш")))</x:f>
      </x:c>
      <x:c r="H794" s="68" t="n">
        <x:f>IF(B794="Активна",F794*E794,0)</x:f>
        <x:v>0</x:v>
      </x:c>
      <x:c r="I794" s="68" t="n">
        <x:f>IF(AND(B794="Активна",G794&lt;&gt;"Програш"),F794*E794,0)</x:f>
        <x:v>0</x:v>
      </x:c>
      <x:c r="J794" s="68" t="n">
        <x:f>IF(AND(B794="Активна",G794="Виграш"),F794*E794,0)</x:f>
        <x:v>0</x:v>
      </x:c>
    </x:row>
    <x:row r="795">
      <x:c r="A795" t="n">
        <x:v>794</x:v>
      </x:c>
      <x:c r="B795" t="str">
        <x:f>IF(AND(C795='Калькулятор'!$B$6,'Калькулятор'!$D$14="Так",'Калькулятор'!$D$16="Так",'Калькулятор'!$D$17="Так",'Калькулятор'!$D$21="Так",'Калькулятор'!$D$22="Так"),"Активна","")</x:f>
      </x:c>
      <x:c r="C795" t="n">
        <x:v>5</x:v>
      </x:c>
      <x:c r="D795" t="str">
        <x:v>2+4+5+9+10</x:v>
      </x:c>
      <x:c r="E795" s="66" t="str">
        <x:f>IF(B795="Активна",'Калькулятор'!$C$14*'Калькулятор'!$C$16*'Калькулятор'!$C$17*'Калькулятор'!$C$21*'Калькулятор'!$C$22,"")</x:f>
      </x:c>
      <x:c r="F795" s="68" t="n">
        <x:f>IF(B795="Активна",'Калькулятор'!$B$9,0)</x:f>
        <x:v>0</x:v>
      </x:c>
      <x:c r="G795" t="str">
        <x:f>IF(B795&lt;&gt;"Активна","",IF(AND('Калькулятор'!$E$14="Виграш",'Калькулятор'!$E$16="Виграш",'Калькулятор'!$E$17="Виграш",'Калькулятор'!$E$21="Виграш",'Калькулятор'!$E$22="Виграш"),"Виграш",IF(AND('Калькулятор'!$E$14&lt;&gt;"Програш",'Калькулятор'!$E$16&lt;&gt;"Програш",'Калькулятор'!$E$17&lt;&gt;"Програш",'Калькулятор'!$E$21&lt;&gt;"Програш",'Калькулятор'!$E$22&lt;&gt;"Програш"),"Очікується","Програш")))</x:f>
      </x:c>
      <x:c r="H795" s="68" t="n">
        <x:f>IF(B795="Активна",F795*E795,0)</x:f>
        <x:v>0</x:v>
      </x:c>
      <x:c r="I795" s="68" t="n">
        <x:f>IF(AND(B795="Активна",G795&lt;&gt;"Програш"),F795*E795,0)</x:f>
        <x:v>0</x:v>
      </x:c>
      <x:c r="J795" s="68" t="n">
        <x:f>IF(AND(B795="Активна",G795="Виграш"),F795*E795,0)</x:f>
        <x:v>0</x:v>
      </x:c>
    </x:row>
    <x:row r="796">
      <x:c r="A796" t="n">
        <x:v>795</x:v>
      </x:c>
      <x:c r="B796" t="str">
        <x:f>IF(AND(C796='Калькулятор'!$B$6,'Калькулятор'!$D$13="Так",'Калькулятор'!$D$14="Так",'Калькулятор'!$D$16="Так",'Калькулятор'!$D$17="Так",'Калькулятор'!$D$21="Так",'Калькулятор'!$D$22="Так"),"Активна","")</x:f>
      </x:c>
      <x:c r="C796" t="n">
        <x:v>6</x:v>
      </x:c>
      <x:c r="D796" t="str">
        <x:v>1+2+4+5+9+10</x:v>
      </x:c>
      <x:c r="E796" s="66" t="str">
        <x:f>IF(B796="Активна",'Калькулятор'!$C$13*'Калькулятор'!$C$14*'Калькулятор'!$C$16*'Калькулятор'!$C$17*'Калькулятор'!$C$21*'Калькулятор'!$C$22,"")</x:f>
      </x:c>
      <x:c r="F796" s="68" t="n">
        <x:f>IF(B796="Активна",'Калькулятор'!$B$9,0)</x:f>
        <x:v>0</x:v>
      </x:c>
      <x:c r="G796" t="str">
        <x:f>IF(B796&lt;&gt;"Активна","",IF(AND('Калькулятор'!$E$13="Виграш",'Калькулятор'!$E$14="Виграш",'Калькулятор'!$E$16="Виграш",'Калькулятор'!$E$17="Виграш",'Калькулятор'!$E$21="Виграш",'Калькулятор'!$E$22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$21&lt;&gt;"Програш",'Калькулятор'!$E$22&lt;&gt;"Програш"),"Очікується","Програш")))</x:f>
      </x:c>
      <x:c r="H796" s="68" t="n">
        <x:f>IF(B796="Активна",F796*E796,0)</x:f>
        <x:v>0</x:v>
      </x:c>
      <x:c r="I796" s="68" t="n">
        <x:f>IF(AND(B796="Активна",G796&lt;&gt;"Програш"),F796*E796,0)</x:f>
        <x:v>0</x:v>
      </x:c>
      <x:c r="J796" s="68" t="n">
        <x:f>IF(AND(B796="Активна",G796="Виграш"),F796*E796,0)</x:f>
        <x:v>0</x:v>
      </x:c>
    </x:row>
    <x:row r="797">
      <x:c r="A797" t="n">
        <x:v>796</x:v>
      </x:c>
      <x:c r="B797" t="str">
        <x:f>IF(AND(C797='Калькулятор'!$B$6,'Калькулятор'!$D$15="Так",'Калькулятор'!$D$16="Так",'Калькулятор'!$D$17="Так",'Калькулятор'!$D$21="Так",'Калькулятор'!$D$22="Так"),"Активна","")</x:f>
      </x:c>
      <x:c r="C797" t="n">
        <x:v>5</x:v>
      </x:c>
      <x:c r="D797" t="str">
        <x:v>3+4+5+9+10</x:v>
      </x:c>
      <x:c r="E797" s="66" t="str">
        <x:f>IF(B797="Активна",'Калькулятор'!$C$15*'Калькулятор'!$C$16*'Калькулятор'!$C$17*'Калькулятор'!$C$21*'Калькулятор'!$C$22,"")</x:f>
      </x:c>
      <x:c r="F797" s="68" t="n">
        <x:f>IF(B797="Активна",'Калькулятор'!$B$9,0)</x:f>
        <x:v>0</x:v>
      </x:c>
      <x:c r="G797" t="str">
        <x:f>IF(B797&lt;&gt;"Активна","",IF(AND('Калькулятор'!$E$15="Виграш",'Калькулятор'!$E$16="Виграш",'Калькулятор'!$E$17="Виграш",'Калькулятор'!$E$21="Виграш",'Калькулятор'!$E$22="Виграш"),"Виграш",IF(AND('Калькулятор'!$E$15&lt;&gt;"Програш",'Калькулятор'!$E$16&lt;&gt;"Програш",'Калькулятор'!$E$17&lt;&gt;"Програш",'Калькулятор'!$E$21&lt;&gt;"Програш",'Калькулятор'!$E$22&lt;&gt;"Програш"),"Очікується","Програш")))</x:f>
      </x:c>
      <x:c r="H797" s="68" t="n">
        <x:f>IF(B797="Активна",F797*E797,0)</x:f>
        <x:v>0</x:v>
      </x:c>
      <x:c r="I797" s="68" t="n">
        <x:f>IF(AND(B797="Активна",G797&lt;&gt;"Програш"),F797*E797,0)</x:f>
        <x:v>0</x:v>
      </x:c>
      <x:c r="J797" s="68" t="n">
        <x:f>IF(AND(B797="Активна",G797="Виграш"),F797*E797,0)</x:f>
        <x:v>0</x:v>
      </x:c>
    </x:row>
    <x:row r="798">
      <x:c r="A798" t="n">
        <x:v>797</x:v>
      </x:c>
      <x:c r="B798" t="str">
        <x:f>IF(AND(C798='Калькулятор'!$B$6,'Калькулятор'!$D$13="Так",'Калькулятор'!$D$15="Так",'Калькулятор'!$D$16="Так",'Калькулятор'!$D$17="Так",'Калькулятор'!$D$21="Так",'Калькулятор'!$D$22="Так"),"Активна","")</x:f>
      </x:c>
      <x:c r="C798" t="n">
        <x:v>6</x:v>
      </x:c>
      <x:c r="D798" t="str">
        <x:v>1+3+4+5+9+10</x:v>
      </x:c>
      <x:c r="E798" s="66" t="str">
        <x:f>IF(B798="Активна",'Калькулятор'!$C$13*'Калькулятор'!$C$15*'Калькулятор'!$C$16*'Калькулятор'!$C$17*'Калькулятор'!$C$21*'Калькулятор'!$C$22,"")</x:f>
      </x:c>
      <x:c r="F798" s="68" t="n">
        <x:f>IF(B798="Активна",'Калькулятор'!$B$9,0)</x:f>
        <x:v>0</x:v>
      </x:c>
      <x:c r="G798" t="str">
        <x:f>IF(B798&lt;&gt;"Активна","",IF(AND('Калькулятор'!$E$13="Виграш",'Калькулятор'!$E$15="Виграш",'Калькулятор'!$E$16="Виграш",'Калькулятор'!$E$17="Виграш",'Калькулятор'!$E$21="Виграш",'Калькулятор'!$E$22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$21&lt;&gt;"Програш",'Калькулятор'!$E$22&lt;&gt;"Програш"),"Очікується","Програш")))</x:f>
      </x:c>
      <x:c r="H798" s="68" t="n">
        <x:f>IF(B798="Активна",F798*E798,0)</x:f>
        <x:v>0</x:v>
      </x:c>
      <x:c r="I798" s="68" t="n">
        <x:f>IF(AND(B798="Активна",G798&lt;&gt;"Програш"),F798*E798,0)</x:f>
        <x:v>0</x:v>
      </x:c>
      <x:c r="J798" s="68" t="n">
        <x:f>IF(AND(B798="Активна",G798="Виграш"),F798*E798,0)</x:f>
        <x:v>0</x:v>
      </x:c>
    </x:row>
    <x:row r="799">
      <x:c r="A799" t="n">
        <x:v>798</x:v>
      </x:c>
      <x:c r="B799" t="str">
        <x:f>IF(AND(C799='Калькулятор'!$B$6,'Калькулятор'!$D$14="Так",'Калькулятор'!$D$15="Так",'Калькулятор'!$D$16="Так",'Калькулятор'!$D$17="Так",'Калькулятор'!$D$21="Так",'Калькулятор'!$D$22="Так"),"Активна","")</x:f>
      </x:c>
      <x:c r="C799" t="n">
        <x:v>6</x:v>
      </x:c>
      <x:c r="D799" t="str">
        <x:v>2+3+4+5+9+10</x:v>
      </x:c>
      <x:c r="E799" s="66" t="str">
        <x:f>IF(B799="Активна",'Калькулятор'!$C$14*'Калькулятор'!$C$15*'Калькулятор'!$C$16*'Калькулятор'!$C$17*'Калькулятор'!$C$21*'Калькулятор'!$C$22,"")</x:f>
      </x:c>
      <x:c r="F799" s="68" t="n">
        <x:f>IF(B799="Активна",'Калькулятор'!$B$9,0)</x:f>
        <x:v>0</x:v>
      </x:c>
      <x:c r="G799" t="str">
        <x:f>IF(B799&lt;&gt;"Активна","",IF(AND('Калькулятор'!$E$14="Виграш",'Калькулятор'!$E$15="Виграш",'Калькулятор'!$E$16="Виграш",'Калькулятор'!$E$17="Виграш",'Калькулятор'!$E$21="Виграш",'Калькулятор'!$E$22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$21&lt;&gt;"Програш",'Калькулятор'!$E$22&lt;&gt;"Програш"),"Очікується","Програш")))</x:f>
      </x:c>
      <x:c r="H799" s="68" t="n">
        <x:f>IF(B799="Активна",F799*E799,0)</x:f>
        <x:v>0</x:v>
      </x:c>
      <x:c r="I799" s="68" t="n">
        <x:f>IF(AND(B799="Активна",G799&lt;&gt;"Програш"),F799*E799,0)</x:f>
        <x:v>0</x:v>
      </x:c>
      <x:c r="J799" s="68" t="n">
        <x:f>IF(AND(B799="Активна",G799="Виграш"),F799*E799,0)</x:f>
        <x:v>0</x:v>
      </x:c>
    </x:row>
    <x:row r="800">
      <x:c r="A800" t="n">
        <x:v>799</x:v>
      </x:c>
      <x:c r="B800" t="str">
        <x:f>IF(AND(C800='Калькулятор'!$B$6,'Калькулятор'!$D$13="Так",'Калькулятор'!$D$14="Так",'Калькулятор'!$D$15="Так",'Калькулятор'!$D$16="Так",'Калькулятор'!$D$17="Так",'Калькулятор'!$D$21="Так",'Калькулятор'!$D$22="Так"),"Активна","")</x:f>
      </x:c>
      <x:c r="C800" t="n">
        <x:v>7</x:v>
      </x:c>
      <x:c r="D800" t="str">
        <x:v>1+2+3+4+5+9+10</x:v>
      </x:c>
      <x:c r="E800" s="66" t="str">
        <x:f>IF(B800="Активна",'Калькулятор'!$C$13*'Калькулятор'!$C$14*'Калькулятор'!$C$15*'Калькулятор'!$C$16*'Калькулятор'!$C$17*'Калькулятор'!$C$21*'Калькулятор'!$C$22,"")</x:f>
      </x:c>
      <x:c r="F800" s="68" t="n">
        <x:f>IF(B800="Активна",'Калькулятор'!$B$9,0)</x:f>
        <x:v>0</x:v>
      </x:c>
      <x:c r="G800" t="str">
        <x:f>IF(B800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$21&lt;&gt;"Програш",'Калькулятор'!$E$22&lt;&gt;"Програш"),"Очікується","Програш")))</x:f>
      </x:c>
      <x:c r="H800" s="68" t="n">
        <x:f>IF(B800="Активна",F800*E800,0)</x:f>
        <x:v>0</x:v>
      </x:c>
      <x:c r="I800" s="68" t="n">
        <x:f>IF(AND(B800="Активна",G800&lt;&gt;"Програш"),F800*E800,0)</x:f>
        <x:v>0</x:v>
      </x:c>
      <x:c r="J800" s="68" t="n">
        <x:f>IF(AND(B800="Активна",G800="Виграш"),F800*E800,0)</x:f>
        <x:v>0</x:v>
      </x:c>
    </x:row>
    <x:row r="801">
      <x:c r="A801" t="n">
        <x:v>800</x:v>
      </x:c>
      <x:c r="B801" t="str">
        <x:f>IF(AND(C801='Калькулятор'!$B$6,'Калькулятор'!$D$18="Так",'Калькулятор'!$D$21="Так",'Калькулятор'!$D$22="Так"),"Активна","")</x:f>
      </x:c>
      <x:c r="C801" t="n">
        <x:v>3</x:v>
      </x:c>
      <x:c r="D801" t="str">
        <x:v>6+9+10</x:v>
      </x:c>
      <x:c r="E801" s="66" t="str">
        <x:f>IF(B801="Активна",'Калькулятор'!$C$18*'Калькулятор'!$C$21*'Калькулятор'!$C$22,"")</x:f>
      </x:c>
      <x:c r="F801" s="68" t="n">
        <x:f>IF(B801="Активна",'Калькулятор'!$B$9,0)</x:f>
        <x:v>0</x:v>
      </x:c>
      <x:c r="G801" t="str">
        <x:f>IF(B801&lt;&gt;"Активна","",IF(AND('Калькулятор'!$E$18="Виграш",'Калькулятор'!$E$21="Виграш",'Калькулятор'!$E$22="Виграш"),"Виграш",IF(AND('Калькулятор'!$E$18&lt;&gt;"Програш",'Калькулятор'!$E$21&lt;&gt;"Програш",'Калькулятор'!$E$22&lt;&gt;"Програш"),"Очікується","Програш")))</x:f>
      </x:c>
      <x:c r="H801" s="68" t="n">
        <x:f>IF(B801="Активна",F801*E801,0)</x:f>
        <x:v>0</x:v>
      </x:c>
      <x:c r="I801" s="68" t="n">
        <x:f>IF(AND(B801="Активна",G801&lt;&gt;"Програш"),F801*E801,0)</x:f>
        <x:v>0</x:v>
      </x:c>
      <x:c r="J801" s="68" t="n">
        <x:f>IF(AND(B801="Активна",G801="Виграш"),F801*E801,0)</x:f>
        <x:v>0</x:v>
      </x:c>
    </x:row>
    <x:row r="802">
      <x:c r="A802" t="n">
        <x:v>801</x:v>
      </x:c>
      <x:c r="B802" t="str">
        <x:f>IF(AND(C802='Калькулятор'!$B$6,'Калькулятор'!$D$13="Так",'Калькулятор'!$D$18="Так",'Калькулятор'!$D$21="Так",'Калькулятор'!$D$22="Так"),"Активна","")</x:f>
      </x:c>
      <x:c r="C802" t="n">
        <x:v>4</x:v>
      </x:c>
      <x:c r="D802" t="str">
        <x:v>1+6+9+10</x:v>
      </x:c>
      <x:c r="E802" s="66" t="str">
        <x:f>IF(B802="Активна",'Калькулятор'!$C$13*'Калькулятор'!$C$18*'Калькулятор'!$C$21*'Калькулятор'!$C$22,"")</x:f>
      </x:c>
      <x:c r="F802" s="68" t="n">
        <x:f>IF(B802="Активна",'Калькулятор'!$B$9,0)</x:f>
        <x:v>0</x:v>
      </x:c>
      <x:c r="G802" t="str">
        <x:f>IF(B802&lt;&gt;"Активна","",IF(AND('Калькулятор'!$E$13="Виграш",'Калькулятор'!$E$18="Виграш",'Калькулятор'!$E$21="Виграш",'Калькулятор'!$E$22="Виграш"),"Виграш",IF(AND('Калькулятор'!$E$13&lt;&gt;"Програш",'Калькулятор'!$E$18&lt;&gt;"Програш",'Калькулятор'!$E$21&lt;&gt;"Програш",'Калькулятор'!$E$22&lt;&gt;"Програш"),"Очікується","Програш")))</x:f>
      </x:c>
      <x:c r="H802" s="68" t="n">
        <x:f>IF(B802="Активна",F802*E802,0)</x:f>
        <x:v>0</x:v>
      </x:c>
      <x:c r="I802" s="68" t="n">
        <x:f>IF(AND(B802="Активна",G802&lt;&gt;"Програш"),F802*E802,0)</x:f>
        <x:v>0</x:v>
      </x:c>
      <x:c r="J802" s="68" t="n">
        <x:f>IF(AND(B802="Активна",G802="Виграш"),F802*E802,0)</x:f>
        <x:v>0</x:v>
      </x:c>
    </x:row>
    <x:row r="803">
      <x:c r="A803" t="n">
        <x:v>802</x:v>
      </x:c>
      <x:c r="B803" t="str">
        <x:f>IF(AND(C803='Калькулятор'!$B$6,'Калькулятор'!$D$14="Так",'Калькулятор'!$D$18="Так",'Калькулятор'!$D$21="Так",'Калькулятор'!$D$22="Так"),"Активна","")</x:f>
      </x:c>
      <x:c r="C803" t="n">
        <x:v>4</x:v>
      </x:c>
      <x:c r="D803" t="str">
        <x:v>2+6+9+10</x:v>
      </x:c>
      <x:c r="E803" s="66" t="str">
        <x:f>IF(B803="Активна",'Калькулятор'!$C$14*'Калькулятор'!$C$18*'Калькулятор'!$C$21*'Калькулятор'!$C$22,"")</x:f>
      </x:c>
      <x:c r="F803" s="68" t="n">
        <x:f>IF(B803="Активна",'Калькулятор'!$B$9,0)</x:f>
        <x:v>0</x:v>
      </x:c>
      <x:c r="G803" t="str">
        <x:f>IF(B803&lt;&gt;"Активна","",IF(AND('Калькулятор'!$E$14="Виграш",'Калькулятор'!$E$18="Виграш",'Калькулятор'!$E$21="Виграш",'Калькулятор'!$E$22="Виграш"),"Виграш",IF(AND('Калькулятор'!$E$14&lt;&gt;"Програш",'Калькулятор'!$E$18&lt;&gt;"Програш",'Калькулятор'!$E$21&lt;&gt;"Програш",'Калькулятор'!$E$22&lt;&gt;"Програш"),"Очікується","Програш")))</x:f>
      </x:c>
      <x:c r="H803" s="68" t="n">
        <x:f>IF(B803="Активна",F803*E803,0)</x:f>
        <x:v>0</x:v>
      </x:c>
      <x:c r="I803" s="68" t="n">
        <x:f>IF(AND(B803="Активна",G803&lt;&gt;"Програш"),F803*E803,0)</x:f>
        <x:v>0</x:v>
      </x:c>
      <x:c r="J803" s="68" t="n">
        <x:f>IF(AND(B803="Активна",G803="Виграш"),F803*E803,0)</x:f>
        <x:v>0</x:v>
      </x:c>
    </x:row>
    <x:row r="804">
      <x:c r="A804" t="n">
        <x:v>803</x:v>
      </x:c>
      <x:c r="B804" t="str">
        <x:f>IF(AND(C804='Калькулятор'!$B$6,'Калькулятор'!$D$13="Так",'Калькулятор'!$D$14="Так",'Калькулятор'!$D$18="Так",'Калькулятор'!$D$21="Так",'Калькулятор'!$D$22="Так"),"Активна","")</x:f>
      </x:c>
      <x:c r="C804" t="n">
        <x:v>5</x:v>
      </x:c>
      <x:c r="D804" t="str">
        <x:v>1+2+6+9+10</x:v>
      </x:c>
      <x:c r="E804" s="66" t="str">
        <x:f>IF(B804="Активна",'Калькулятор'!$C$13*'Калькулятор'!$C$14*'Калькулятор'!$C$18*'Калькулятор'!$C$21*'Калькулятор'!$C$22,"")</x:f>
      </x:c>
      <x:c r="F804" s="68" t="n">
        <x:f>IF(B804="Активна",'Калькулятор'!$B$9,0)</x:f>
        <x:v>0</x:v>
      </x:c>
      <x:c r="G804" t="str">
        <x:f>IF(B804&lt;&gt;"Активна","",IF(AND('Калькулятор'!$E$13="Виграш",'Калькулятор'!$E$14="Виграш",'Калькулятор'!$E$18="Виграш",'Калькулятор'!$E$21="Виграш",'Калькулятор'!$E$22="Виграш"),"Виграш",IF(AND('Калькулятор'!$E$13&lt;&gt;"Програш",'Калькулятор'!$E$14&lt;&gt;"Програш",'Калькулятор'!$E$18&lt;&gt;"Програш",'Калькулятор'!$E$21&lt;&gt;"Програш",'Калькулятор'!$E$22&lt;&gt;"Програш"),"Очікується","Програш")))</x:f>
      </x:c>
      <x:c r="H804" s="68" t="n">
        <x:f>IF(B804="Активна",F804*E804,0)</x:f>
        <x:v>0</x:v>
      </x:c>
      <x:c r="I804" s="68" t="n">
        <x:f>IF(AND(B804="Активна",G804&lt;&gt;"Програш"),F804*E804,0)</x:f>
        <x:v>0</x:v>
      </x:c>
      <x:c r="J804" s="68" t="n">
        <x:f>IF(AND(B804="Активна",G804="Виграш"),F804*E804,0)</x:f>
        <x:v>0</x:v>
      </x:c>
    </x:row>
    <x:row r="805">
      <x:c r="A805" t="n">
        <x:v>804</x:v>
      </x:c>
      <x:c r="B805" t="str">
        <x:f>IF(AND(C805='Калькулятор'!$B$6,'Калькулятор'!$D$15="Так",'Калькулятор'!$D$18="Так",'Калькулятор'!$D$21="Так",'Калькулятор'!$D$22="Так"),"Активна","")</x:f>
      </x:c>
      <x:c r="C805" t="n">
        <x:v>4</x:v>
      </x:c>
      <x:c r="D805" t="str">
        <x:v>3+6+9+10</x:v>
      </x:c>
      <x:c r="E805" s="66" t="str">
        <x:f>IF(B805="Активна",'Калькулятор'!$C$15*'Калькулятор'!$C$18*'Калькулятор'!$C$21*'Калькулятор'!$C$22,"")</x:f>
      </x:c>
      <x:c r="F805" s="68" t="n">
        <x:f>IF(B805="Активна",'Калькулятор'!$B$9,0)</x:f>
        <x:v>0</x:v>
      </x:c>
      <x:c r="G805" t="str">
        <x:f>IF(B805&lt;&gt;"Активна","",IF(AND('Калькулятор'!$E$15="Виграш",'Калькулятор'!$E$18="Виграш",'Калькулятор'!$E$21="Виграш",'Калькулятор'!$E$22="Виграш"),"Виграш",IF(AND('Калькулятор'!$E$15&lt;&gt;"Програш",'Калькулятор'!$E$18&lt;&gt;"Програш",'Калькулятор'!$E$21&lt;&gt;"Програш",'Калькулятор'!$E$22&lt;&gt;"Програш"),"Очікується","Програш")))</x:f>
      </x:c>
      <x:c r="H805" s="68" t="n">
        <x:f>IF(B805="Активна",F805*E805,0)</x:f>
        <x:v>0</x:v>
      </x:c>
      <x:c r="I805" s="68" t="n">
        <x:f>IF(AND(B805="Активна",G805&lt;&gt;"Програш"),F805*E805,0)</x:f>
        <x:v>0</x:v>
      </x:c>
      <x:c r="J805" s="68" t="n">
        <x:f>IF(AND(B805="Активна",G805="Виграш"),F805*E805,0)</x:f>
        <x:v>0</x:v>
      </x:c>
    </x:row>
    <x:row r="806">
      <x:c r="A806" t="n">
        <x:v>805</x:v>
      </x:c>
      <x:c r="B806" t="str">
        <x:f>IF(AND(C806='Калькулятор'!$B$6,'Калькулятор'!$D$13="Так",'Калькулятор'!$D$15="Так",'Калькулятор'!$D$18="Так",'Калькулятор'!$D$21="Так",'Калькулятор'!$D$22="Так"),"Активна","")</x:f>
      </x:c>
      <x:c r="C806" t="n">
        <x:v>5</x:v>
      </x:c>
      <x:c r="D806" t="str">
        <x:v>1+3+6+9+10</x:v>
      </x:c>
      <x:c r="E806" s="66" t="str">
        <x:f>IF(B806="Активна",'Калькулятор'!$C$13*'Калькулятор'!$C$15*'Калькулятор'!$C$18*'Калькулятор'!$C$21*'Калькулятор'!$C$22,"")</x:f>
      </x:c>
      <x:c r="F806" s="68" t="n">
        <x:f>IF(B806="Активна",'Калькулятор'!$B$9,0)</x:f>
        <x:v>0</x:v>
      </x:c>
      <x:c r="G806" t="str">
        <x:f>IF(B806&lt;&gt;"Активна","",IF(AND('Калькулятор'!$E$13="Виграш",'Калькулятор'!$E$15="Виграш",'Калькулятор'!$E$18="Виграш",'Калькулятор'!$E$21="Виграш",'Калькулятор'!$E$22="Виграш"),"Виграш",IF(AND('Калькулятор'!$E$13&lt;&gt;"Програш",'Калькулятор'!$E$15&lt;&gt;"Програш",'Калькулятор'!$E$18&lt;&gt;"Програш",'Калькулятор'!$E$21&lt;&gt;"Програш",'Калькулятор'!$E$22&lt;&gt;"Програш"),"Очікується","Програш")))</x:f>
      </x:c>
      <x:c r="H806" s="68" t="n">
        <x:f>IF(B806="Активна",F806*E806,0)</x:f>
        <x:v>0</x:v>
      </x:c>
      <x:c r="I806" s="68" t="n">
        <x:f>IF(AND(B806="Активна",G806&lt;&gt;"Програш"),F806*E806,0)</x:f>
        <x:v>0</x:v>
      </x:c>
      <x:c r="J806" s="68" t="n">
        <x:f>IF(AND(B806="Активна",G806="Виграш"),F806*E806,0)</x:f>
        <x:v>0</x:v>
      </x:c>
    </x:row>
    <x:row r="807">
      <x:c r="A807" t="n">
        <x:v>806</x:v>
      </x:c>
      <x:c r="B807" t="str">
        <x:f>IF(AND(C807='Калькулятор'!$B$6,'Калькулятор'!$D$14="Так",'Калькулятор'!$D$15="Так",'Калькулятор'!$D$18="Так",'Калькулятор'!$D$21="Так",'Калькулятор'!$D$22="Так"),"Активна","")</x:f>
      </x:c>
      <x:c r="C807" t="n">
        <x:v>5</x:v>
      </x:c>
      <x:c r="D807" t="str">
        <x:v>2+3+6+9+10</x:v>
      </x:c>
      <x:c r="E807" s="66" t="str">
        <x:f>IF(B807="Активна",'Калькулятор'!$C$14*'Калькулятор'!$C$15*'Калькулятор'!$C$18*'Калькулятор'!$C$21*'Калькулятор'!$C$22,"")</x:f>
      </x:c>
      <x:c r="F807" s="68" t="n">
        <x:f>IF(B807="Активна",'Калькулятор'!$B$9,0)</x:f>
        <x:v>0</x:v>
      </x:c>
      <x:c r="G807" t="str">
        <x:f>IF(B807&lt;&gt;"Активна","",IF(AND('Калькулятор'!$E$14="Виграш",'Калькулятор'!$E$15="Виграш",'Калькулятор'!$E$18="Виграш",'Калькулятор'!$E$21="Виграш",'Калькулятор'!$E$22="Виграш"),"Виграш",IF(AND('Калькулятор'!$E$14&lt;&gt;"Програш",'Калькулятор'!$E$15&lt;&gt;"Програш",'Калькулятор'!$E$18&lt;&gt;"Програш",'Калькулятор'!$E$21&lt;&gt;"Програш",'Калькулятор'!$E$22&lt;&gt;"Програш"),"Очікується","Програш")))</x:f>
      </x:c>
      <x:c r="H807" s="68" t="n">
        <x:f>IF(B807="Активна",F807*E807,0)</x:f>
        <x:v>0</x:v>
      </x:c>
      <x:c r="I807" s="68" t="n">
        <x:f>IF(AND(B807="Активна",G807&lt;&gt;"Програш"),F807*E807,0)</x:f>
        <x:v>0</x:v>
      </x:c>
      <x:c r="J807" s="68" t="n">
        <x:f>IF(AND(B807="Активна",G807="Виграш"),F807*E807,0)</x:f>
        <x:v>0</x:v>
      </x:c>
    </x:row>
    <x:row r="808">
      <x:c r="A808" t="n">
        <x:v>807</x:v>
      </x:c>
      <x:c r="B808" t="str">
        <x:f>IF(AND(C808='Калькулятор'!$B$6,'Калькулятор'!$D$13="Так",'Калькулятор'!$D$14="Так",'Калькулятор'!$D$15="Так",'Калькулятор'!$D$18="Так",'Калькулятор'!$D$21="Так",'Калькулятор'!$D$22="Так"),"Активна","")</x:f>
      </x:c>
      <x:c r="C808" t="n">
        <x:v>6</x:v>
      </x:c>
      <x:c r="D808" t="str">
        <x:v>1+2+3+6+9+10</x:v>
      </x:c>
      <x:c r="E808" s="66" t="str">
        <x:f>IF(B808="Активна",'Калькулятор'!$C$13*'Калькулятор'!$C$14*'Калькулятор'!$C$15*'Калькулятор'!$C$18*'Калькулятор'!$C$21*'Калькулятор'!$C$22,"")</x:f>
      </x:c>
      <x:c r="F808" s="68" t="n">
        <x:f>IF(B808="Активна",'Калькулятор'!$B$9,0)</x:f>
        <x:v>0</x:v>
      </x:c>
      <x:c r="G808" t="str">
        <x:f>IF(B808&lt;&gt;"Активна","",IF(AND('Калькулятор'!$E$13="Виграш",'Калькулятор'!$E$14="Виграш",'Калькулятор'!$E$15="Виграш",'Калькулятор'!$E$18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$18&lt;&gt;"Програш",'Калькулятор'!$E$21&lt;&gt;"Програш",'Калькулятор'!$E$22&lt;&gt;"Програш"),"Очікується","Програш")))</x:f>
      </x:c>
      <x:c r="H808" s="68" t="n">
        <x:f>IF(B808="Активна",F808*E808,0)</x:f>
        <x:v>0</x:v>
      </x:c>
      <x:c r="I808" s="68" t="n">
        <x:f>IF(AND(B808="Активна",G808&lt;&gt;"Програш"),F808*E808,0)</x:f>
        <x:v>0</x:v>
      </x:c>
      <x:c r="J808" s="68" t="n">
        <x:f>IF(AND(B808="Активна",G808="Виграш"),F808*E808,0)</x:f>
        <x:v>0</x:v>
      </x:c>
    </x:row>
    <x:row r="809">
      <x:c r="A809" t="n">
        <x:v>808</x:v>
      </x:c>
      <x:c r="B809" t="str">
        <x:f>IF(AND(C809='Калькулятор'!$B$6,'Калькулятор'!$D$16="Так",'Калькулятор'!$D$18="Так",'Калькулятор'!$D$21="Так",'Калькулятор'!$D$22="Так"),"Активна","")</x:f>
      </x:c>
      <x:c r="C809" t="n">
        <x:v>4</x:v>
      </x:c>
      <x:c r="D809" t="str">
        <x:v>4+6+9+10</x:v>
      </x:c>
      <x:c r="E809" s="66" t="str">
        <x:f>IF(B809="Активна",'Калькулятор'!$C$16*'Калькулятор'!$C$18*'Калькулятор'!$C$21*'Калькулятор'!$C$22,"")</x:f>
      </x:c>
      <x:c r="F809" s="68" t="n">
        <x:f>IF(B809="Активна",'Калькулятор'!$B$9,0)</x:f>
        <x:v>0</x:v>
      </x:c>
      <x:c r="G809" t="str">
        <x:f>IF(B809&lt;&gt;"Активна","",IF(AND('Калькулятор'!$E$16="Виграш",'Калькулятор'!$E$18="Виграш",'Калькулятор'!$E$21="Виграш",'Калькулятор'!$E$22="Виграш"),"Виграш",IF(AND('Калькулятор'!$E$16&lt;&gt;"Програш",'Калькулятор'!$E$18&lt;&gt;"Програш",'Калькулятор'!$E$21&lt;&gt;"Програш",'Калькулятор'!$E$22&lt;&gt;"Програш"),"Очікується","Програш")))</x:f>
      </x:c>
      <x:c r="H809" s="68" t="n">
        <x:f>IF(B809="Активна",F809*E809,0)</x:f>
        <x:v>0</x:v>
      </x:c>
      <x:c r="I809" s="68" t="n">
        <x:f>IF(AND(B809="Активна",G809&lt;&gt;"Програш"),F809*E809,0)</x:f>
        <x:v>0</x:v>
      </x:c>
      <x:c r="J809" s="68" t="n">
        <x:f>IF(AND(B809="Активна",G809="Виграш"),F809*E809,0)</x:f>
        <x:v>0</x:v>
      </x:c>
    </x:row>
    <x:row r="810">
      <x:c r="A810" t="n">
        <x:v>809</x:v>
      </x:c>
      <x:c r="B810" t="str">
        <x:f>IF(AND(C810='Калькулятор'!$B$6,'Калькулятор'!$D$13="Так",'Калькулятор'!$D$16="Так",'Калькулятор'!$D$18="Так",'Калькулятор'!$D$21="Так",'Калькулятор'!$D$22="Так"),"Активна","")</x:f>
      </x:c>
      <x:c r="C810" t="n">
        <x:v>5</x:v>
      </x:c>
      <x:c r="D810" t="str">
        <x:v>1+4+6+9+10</x:v>
      </x:c>
      <x:c r="E810" s="66" t="str">
        <x:f>IF(B810="Активна",'Калькулятор'!$C$13*'Калькулятор'!$C$16*'Калькулятор'!$C$18*'Калькулятор'!$C$21*'Калькулятор'!$C$22,"")</x:f>
      </x:c>
      <x:c r="F810" s="68" t="n">
        <x:f>IF(B810="Активна",'Калькулятор'!$B$9,0)</x:f>
        <x:v>0</x:v>
      </x:c>
      <x:c r="G810" t="str">
        <x:f>IF(B810&lt;&gt;"Активна","",IF(AND('Калькулятор'!$E$13="Виграш",'Калькулятор'!$E$16="Виграш",'Калькулятор'!$E$18="Виграш",'Калькулятор'!$E$21="Виграш",'Калькулятор'!$E$22="Виграш"),"Виграш",IF(AND('Калькулятор'!$E$13&lt;&gt;"Програш",'Калькулятор'!$E$16&lt;&gt;"Програш",'Калькулятор'!$E$18&lt;&gt;"Програш",'Калькулятор'!$E$21&lt;&gt;"Програш",'Калькулятор'!$E$22&lt;&gt;"Програш"),"Очікується","Програш")))</x:f>
      </x:c>
      <x:c r="H810" s="68" t="n">
        <x:f>IF(B810="Активна",F810*E810,0)</x:f>
        <x:v>0</x:v>
      </x:c>
      <x:c r="I810" s="68" t="n">
        <x:f>IF(AND(B810="Активна",G810&lt;&gt;"Програш"),F810*E810,0)</x:f>
        <x:v>0</x:v>
      </x:c>
      <x:c r="J810" s="68" t="n">
        <x:f>IF(AND(B810="Активна",G810="Виграш"),F810*E810,0)</x:f>
        <x:v>0</x:v>
      </x:c>
    </x:row>
    <x:row r="811">
      <x:c r="A811" t="n">
        <x:v>810</x:v>
      </x:c>
      <x:c r="B811" t="str">
        <x:f>IF(AND(C811='Калькулятор'!$B$6,'Калькулятор'!$D$14="Так",'Калькулятор'!$D$16="Так",'Калькулятор'!$D$18="Так",'Калькулятор'!$D$21="Так",'Калькулятор'!$D$22="Так"),"Активна","")</x:f>
      </x:c>
      <x:c r="C811" t="n">
        <x:v>5</x:v>
      </x:c>
      <x:c r="D811" t="str">
        <x:v>2+4+6+9+10</x:v>
      </x:c>
      <x:c r="E811" s="66" t="str">
        <x:f>IF(B811="Активна",'Калькулятор'!$C$14*'Калькулятор'!$C$16*'Калькулятор'!$C$18*'Калькулятор'!$C$21*'Калькулятор'!$C$22,"")</x:f>
      </x:c>
      <x:c r="F811" s="68" t="n">
        <x:f>IF(B811="Активна",'Калькулятор'!$B$9,0)</x:f>
        <x:v>0</x:v>
      </x:c>
      <x:c r="G811" t="str">
        <x:f>IF(B811&lt;&gt;"Активна","",IF(AND('Калькулятор'!$E$14="Виграш",'Калькулятор'!$E$16="Виграш",'Калькулятор'!$E$18="Виграш",'Калькулятор'!$E$21="Виграш",'Калькулятор'!$E$22="Виграш"),"Виграш",IF(AND('Калькулятор'!$E$14&lt;&gt;"Програш",'Калькулятор'!$E$16&lt;&gt;"Програш",'Калькулятор'!$E$18&lt;&gt;"Програш",'Калькулятор'!$E$21&lt;&gt;"Програш",'Калькулятор'!$E$22&lt;&gt;"Програш"),"Очікується","Програш")))</x:f>
      </x:c>
      <x:c r="H811" s="68" t="n">
        <x:f>IF(B811="Активна",F811*E811,0)</x:f>
        <x:v>0</x:v>
      </x:c>
      <x:c r="I811" s="68" t="n">
        <x:f>IF(AND(B811="Активна",G811&lt;&gt;"Програш"),F811*E811,0)</x:f>
        <x:v>0</x:v>
      </x:c>
      <x:c r="J811" s="68" t="n">
        <x:f>IF(AND(B811="Активна",G811="Виграш"),F811*E811,0)</x:f>
        <x:v>0</x:v>
      </x:c>
    </x:row>
    <x:row r="812">
      <x:c r="A812" t="n">
        <x:v>811</x:v>
      </x:c>
      <x:c r="B812" t="str">
        <x:f>IF(AND(C812='Калькулятор'!$B$6,'Калькулятор'!$D$13="Так",'Калькулятор'!$D$14="Так",'Калькулятор'!$D$16="Так",'Калькулятор'!$D$18="Так",'Калькулятор'!$D$21="Так",'Калькулятор'!$D$22="Так"),"Активна","")</x:f>
      </x:c>
      <x:c r="C812" t="n">
        <x:v>6</x:v>
      </x:c>
      <x:c r="D812" t="str">
        <x:v>1+2+4+6+9+10</x:v>
      </x:c>
      <x:c r="E812" s="66" t="str">
        <x:f>IF(B812="Активна",'Калькулятор'!$C$13*'Калькулятор'!$C$14*'Калькулятор'!$C$16*'Калькулятор'!$C$18*'Калькулятор'!$C$21*'Калькулятор'!$C$22,"")</x:f>
      </x:c>
      <x:c r="F812" s="68" t="n">
        <x:f>IF(B812="Активна",'Калькулятор'!$B$9,0)</x:f>
        <x:v>0</x:v>
      </x:c>
      <x:c r="G812" t="str">
        <x:f>IF(B812&lt;&gt;"Активна","",IF(AND('Калькулятор'!$E$13="Виграш",'Калькулятор'!$E$14="Виграш",'Калькулятор'!$E$16="Виграш",'Калькулятор'!$E$18="Виграш",'Калькулятор'!$E$21="Виграш",'Калькулятор'!$E$22="Виграш"),"Виграш",IF(AND('Калькулятор'!$E$13&lt;&gt;"Програш",'Калькулятор'!$E$14&lt;&gt;"Програш",'Калькулятор'!$E$16&lt;&gt;"Програш",'Калькулятор'!$E$18&lt;&gt;"Програш",'Калькулятор'!$E$21&lt;&gt;"Програш",'Калькулятор'!$E$22&lt;&gt;"Програш"),"Очікується","Програш")))</x:f>
      </x:c>
      <x:c r="H812" s="68" t="n">
        <x:f>IF(B812="Активна",F812*E812,0)</x:f>
        <x:v>0</x:v>
      </x:c>
      <x:c r="I812" s="68" t="n">
        <x:f>IF(AND(B812="Активна",G812&lt;&gt;"Програш"),F812*E812,0)</x:f>
        <x:v>0</x:v>
      </x:c>
      <x:c r="J812" s="68" t="n">
        <x:f>IF(AND(B812="Активна",G812="Виграш"),F812*E812,0)</x:f>
        <x:v>0</x:v>
      </x:c>
    </x:row>
    <x:row r="813">
      <x:c r="A813" t="n">
        <x:v>812</x:v>
      </x:c>
      <x:c r="B813" t="str">
        <x:f>IF(AND(C813='Калькулятор'!$B$6,'Калькулятор'!$D$15="Так",'Калькулятор'!$D$16="Так",'Калькулятор'!$D$18="Так",'Калькулятор'!$D$21="Так",'Калькулятор'!$D$22="Так"),"Активна","")</x:f>
      </x:c>
      <x:c r="C813" t="n">
        <x:v>5</x:v>
      </x:c>
      <x:c r="D813" t="str">
        <x:v>3+4+6+9+10</x:v>
      </x:c>
      <x:c r="E813" s="66" t="str">
        <x:f>IF(B813="Активна",'Калькулятор'!$C$15*'Калькулятор'!$C$16*'Калькулятор'!$C$18*'Калькулятор'!$C$21*'Калькулятор'!$C$22,"")</x:f>
      </x:c>
      <x:c r="F813" s="68" t="n">
        <x:f>IF(B813="Активна",'Калькулятор'!$B$9,0)</x:f>
        <x:v>0</x:v>
      </x:c>
      <x:c r="G813" t="str">
        <x:f>IF(B813&lt;&gt;"Активна","",IF(AND('Калькулятор'!$E$15="Виграш",'Калькулятор'!$E$16="Виграш",'Калькулятор'!$E$18="Виграш",'Калькулятор'!$E$21="Виграш",'Калькулятор'!$E$22="Виграш"),"Виграш",IF(AND('Калькулятор'!$E$15&lt;&gt;"Програш",'Калькулятор'!$E$16&lt;&gt;"Програш",'Калькулятор'!$E$18&lt;&gt;"Програш",'Калькулятор'!$E$21&lt;&gt;"Програш",'Калькулятор'!$E$22&lt;&gt;"Програш"),"Очікується","Програш")))</x:f>
      </x:c>
      <x:c r="H813" s="68" t="n">
        <x:f>IF(B813="Активна",F813*E813,0)</x:f>
        <x:v>0</x:v>
      </x:c>
      <x:c r="I813" s="68" t="n">
        <x:f>IF(AND(B813="Активна",G813&lt;&gt;"Програш"),F813*E813,0)</x:f>
        <x:v>0</x:v>
      </x:c>
      <x:c r="J813" s="68" t="n">
        <x:f>IF(AND(B813="Активна",G813="Виграш"),F813*E813,0)</x:f>
        <x:v>0</x:v>
      </x:c>
    </x:row>
    <x:row r="814">
      <x:c r="A814" t="n">
        <x:v>813</x:v>
      </x:c>
      <x:c r="B814" t="str">
        <x:f>IF(AND(C814='Калькулятор'!$B$6,'Калькулятор'!$D$13="Так",'Калькулятор'!$D$15="Так",'Калькулятор'!$D$16="Так",'Калькулятор'!$D$18="Так",'Калькулятор'!$D$21="Так",'Калькулятор'!$D$22="Так"),"Активна","")</x:f>
      </x:c>
      <x:c r="C814" t="n">
        <x:v>6</x:v>
      </x:c>
      <x:c r="D814" t="str">
        <x:v>1+3+4+6+9+10</x:v>
      </x:c>
      <x:c r="E814" s="66" t="str">
        <x:f>IF(B814="Активна",'Калькулятор'!$C$13*'Калькулятор'!$C$15*'Калькулятор'!$C$16*'Калькулятор'!$C$18*'Калькулятор'!$C$21*'Калькулятор'!$C$22,"")</x:f>
      </x:c>
      <x:c r="F814" s="68" t="n">
        <x:f>IF(B814="Активна",'Калькулятор'!$B$9,0)</x:f>
        <x:v>0</x:v>
      </x:c>
      <x:c r="G814" t="str">
        <x:f>IF(B814&lt;&gt;"Активна","",IF(AND('Калькулятор'!$E$13="Виграш",'Калькулятор'!$E$15="Виграш",'Калькулятор'!$E$16="Виграш",'Калькулятор'!$E$18="Виграш",'Калькулятор'!$E$21="Виграш",'Калькулятор'!$E$22="Виграш"),"Виграш",IF(AND('Калькулятор'!$E$13&lt;&gt;"Програш",'Калькулятор'!$E$15&lt;&gt;"Програш",'Калькулятор'!$E$16&lt;&gt;"Програш",'Калькулятор'!$E$18&lt;&gt;"Програш",'Калькулятор'!$E$21&lt;&gt;"Програш",'Калькулятор'!$E$22&lt;&gt;"Програш"),"Очікується","Програш")))</x:f>
      </x:c>
      <x:c r="H814" s="68" t="n">
        <x:f>IF(B814="Активна",F814*E814,0)</x:f>
        <x:v>0</x:v>
      </x:c>
      <x:c r="I814" s="68" t="n">
        <x:f>IF(AND(B814="Активна",G814&lt;&gt;"Програш"),F814*E814,0)</x:f>
        <x:v>0</x:v>
      </x:c>
      <x:c r="J814" s="68" t="n">
        <x:f>IF(AND(B814="Активна",G814="Виграш"),F814*E814,0)</x:f>
        <x:v>0</x:v>
      </x:c>
    </x:row>
    <x:row r="815">
      <x:c r="A815" t="n">
        <x:v>814</x:v>
      </x:c>
      <x:c r="B815" t="str">
        <x:f>IF(AND(C815='Калькулятор'!$B$6,'Калькулятор'!$D$14="Так",'Калькулятор'!$D$15="Так",'Калькулятор'!$D$16="Так",'Калькулятор'!$D$18="Так",'Калькулятор'!$D$21="Так",'Калькулятор'!$D$22="Так"),"Активна","")</x:f>
      </x:c>
      <x:c r="C815" t="n">
        <x:v>6</x:v>
      </x:c>
      <x:c r="D815" t="str">
        <x:v>2+3+4+6+9+10</x:v>
      </x:c>
      <x:c r="E815" s="66" t="str">
        <x:f>IF(B815="Активна",'Калькулятор'!$C$14*'Калькулятор'!$C$15*'Калькулятор'!$C$16*'Калькулятор'!$C$18*'Калькулятор'!$C$21*'Калькулятор'!$C$22,"")</x:f>
      </x:c>
      <x:c r="F815" s="68" t="n">
        <x:f>IF(B815="Активна",'Калькулятор'!$B$9,0)</x:f>
        <x:v>0</x:v>
      </x:c>
      <x:c r="G815" t="str">
        <x:f>IF(B815&lt;&gt;"Активна","",IF(AND('Калькулятор'!$E$14="Виграш",'Калькулятор'!$E$15="Виграш",'Калькулятор'!$E$16="Виграш",'Калькулятор'!$E$18="Виграш",'Калькулятор'!$E$21="Виграш",'Калькулятор'!$E$22="Виграш"),"Виграш",IF(AND('Калькулятор'!$E$14&lt;&gt;"Програш",'Калькулятор'!$E$15&lt;&gt;"Програш",'Калькулятор'!$E$16&lt;&gt;"Програш",'Калькулятор'!$E$18&lt;&gt;"Програш",'Калькулятор'!$E$21&lt;&gt;"Програш",'Калькулятор'!$E$22&lt;&gt;"Програш"),"Очікується","Програш")))</x:f>
      </x:c>
      <x:c r="H815" s="68" t="n">
        <x:f>IF(B815="Активна",F815*E815,0)</x:f>
        <x:v>0</x:v>
      </x:c>
      <x:c r="I815" s="68" t="n">
        <x:f>IF(AND(B815="Активна",G815&lt;&gt;"Програш"),F815*E815,0)</x:f>
        <x:v>0</x:v>
      </x:c>
      <x:c r="J815" s="68" t="n">
        <x:f>IF(AND(B815="Активна",G815="Виграш"),F815*E815,0)</x:f>
        <x:v>0</x:v>
      </x:c>
    </x:row>
    <x:row r="816">
      <x:c r="A816" t="n">
        <x:v>815</x:v>
      </x:c>
      <x:c r="B816" t="str">
        <x:f>IF(AND(C816='Калькулятор'!$B$6,'Калькулятор'!$D$13="Так",'Калькулятор'!$D$14="Так",'Калькулятор'!$D$15="Так",'Калькулятор'!$D$16="Так",'Калькулятор'!$D$18="Так",'Калькулятор'!$D$21="Так",'Калькулятор'!$D$22="Так"),"Активна","")</x:f>
      </x:c>
      <x:c r="C816" t="n">
        <x:v>7</x:v>
      </x:c>
      <x:c r="D816" t="str">
        <x:v>1+2+3+4+6+9+10</x:v>
      </x:c>
      <x:c r="E816" s="66" t="str">
        <x:f>IF(B816="Активна",'Калькулятор'!$C$13*'Калькулятор'!$C$14*'Калькулятор'!$C$15*'Калькулятор'!$C$16*'Калькулятор'!$C$18*'Калькулятор'!$C$21*'Калькулятор'!$C$22,"")</x:f>
      </x:c>
      <x:c r="F816" s="68" t="n">
        <x:f>IF(B816="Активна",'Калькулятор'!$B$9,0)</x:f>
        <x:v>0</x:v>
      </x:c>
      <x:c r="G816" t="str">
        <x:f>IF(B816&lt;&gt;"Активна","",IF(AND('Калькулятор'!$E$13="Виграш",'Калькулятор'!$E$14="Виграш",'Калькулятор'!$E$15="Виграш",'Калькулятор'!$E$16="Виграш",'Калькулятор'!$E$18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$18&lt;&gt;"Програш",'Калькулятор'!$E$21&lt;&gt;"Програш",'Калькулятор'!$E$22&lt;&gt;"Програш"),"Очікується","Програш")))</x:f>
      </x:c>
      <x:c r="H816" s="68" t="n">
        <x:f>IF(B816="Активна",F816*E816,0)</x:f>
        <x:v>0</x:v>
      </x:c>
      <x:c r="I816" s="68" t="n">
        <x:f>IF(AND(B816="Активна",G816&lt;&gt;"Програш"),F816*E816,0)</x:f>
        <x:v>0</x:v>
      </x:c>
      <x:c r="J816" s="68" t="n">
        <x:f>IF(AND(B816="Активна",G816="Виграш"),F816*E816,0)</x:f>
        <x:v>0</x:v>
      </x:c>
    </x:row>
    <x:row r="817">
      <x:c r="A817" t="n">
        <x:v>816</x:v>
      </x:c>
      <x:c r="B817" t="str">
        <x:f>IF(AND(C817='Калькулятор'!$B$6,'Калькулятор'!$D$17="Так",'Калькулятор'!$D$18="Так",'Калькулятор'!$D$21="Так",'Калькулятор'!$D$22="Так"),"Активна","")</x:f>
      </x:c>
      <x:c r="C817" t="n">
        <x:v>4</x:v>
      </x:c>
      <x:c r="D817" t="str">
        <x:v>5+6+9+10</x:v>
      </x:c>
      <x:c r="E817" s="66" t="str">
        <x:f>IF(B817="Активна",'Калькулятор'!$C$17*'Калькулятор'!$C$18*'Калькулятор'!$C$21*'Калькулятор'!$C$22,"")</x:f>
      </x:c>
      <x:c r="F817" s="68" t="n">
        <x:f>IF(B817="Активна",'Калькулятор'!$B$9,0)</x:f>
        <x:v>0</x:v>
      </x:c>
      <x:c r="G817" t="str">
        <x:f>IF(B817&lt;&gt;"Активна","",IF(AND('Калькулятор'!$E$17="Виграш",'Калькулятор'!$E$18="Виграш",'Калькулятор'!$E$21="Виграш",'Калькулятор'!$E$22="Виграш"),"Виграш",IF(AND('Калькулятор'!$E$17&lt;&gt;"Програш",'Калькулятор'!$E$18&lt;&gt;"Програш",'Калькулятор'!$E$21&lt;&gt;"Програш",'Калькулятор'!$E$22&lt;&gt;"Програш"),"Очікується","Програш")))</x:f>
      </x:c>
      <x:c r="H817" s="68" t="n">
        <x:f>IF(B817="Активна",F817*E817,0)</x:f>
        <x:v>0</x:v>
      </x:c>
      <x:c r="I817" s="68" t="n">
        <x:f>IF(AND(B817="Активна",G817&lt;&gt;"Програш"),F817*E817,0)</x:f>
        <x:v>0</x:v>
      </x:c>
      <x:c r="J817" s="68" t="n">
        <x:f>IF(AND(B817="Активна",G817="Виграш"),F817*E817,0)</x:f>
        <x:v>0</x:v>
      </x:c>
    </x:row>
    <x:row r="818">
      <x:c r="A818" t="n">
        <x:v>817</x:v>
      </x:c>
      <x:c r="B818" t="str">
        <x:f>IF(AND(C818='Калькулятор'!$B$6,'Калькулятор'!$D$13="Так",'Калькулятор'!$D$17="Так",'Калькулятор'!$D$18="Так",'Калькулятор'!$D$21="Так",'Калькулятор'!$D$22="Так"),"Активна","")</x:f>
      </x:c>
      <x:c r="C818" t="n">
        <x:v>5</x:v>
      </x:c>
      <x:c r="D818" t="str">
        <x:v>1+5+6+9+10</x:v>
      </x:c>
      <x:c r="E818" s="66" t="str">
        <x:f>IF(B818="Активна",'Калькулятор'!$C$13*'Калькулятор'!$C$17*'Калькулятор'!$C$18*'Калькулятор'!$C$21*'Калькулятор'!$C$22,"")</x:f>
      </x:c>
      <x:c r="F818" s="68" t="n">
        <x:f>IF(B818="Активна",'Калькулятор'!$B$9,0)</x:f>
        <x:v>0</x:v>
      </x:c>
      <x:c r="G818" t="str">
        <x:f>IF(B818&lt;&gt;"Активна","",IF(AND('Калькулятор'!$E$13="Виграш",'Калькулятор'!$E$17="Виграш",'Калькулятор'!$E$18="Виграш",'Калькулятор'!$E$21="Виграш",'Калькулятор'!$E$22="Виграш"),"Виграш",IF(AND('Калькулятор'!$E$13&lt;&gt;"Програш",'Калькулятор'!$E$17&lt;&gt;"Програш",'Калькулятор'!$E$18&lt;&gt;"Програш",'Калькулятор'!$E$21&lt;&gt;"Програш",'Калькулятор'!$E$22&lt;&gt;"Програш"),"Очікується","Програш")))</x:f>
      </x:c>
      <x:c r="H818" s="68" t="n">
        <x:f>IF(B818="Активна",F818*E818,0)</x:f>
        <x:v>0</x:v>
      </x:c>
      <x:c r="I818" s="68" t="n">
        <x:f>IF(AND(B818="Активна",G818&lt;&gt;"Програш"),F818*E818,0)</x:f>
        <x:v>0</x:v>
      </x:c>
      <x:c r="J818" s="68" t="n">
        <x:f>IF(AND(B818="Активна",G818="Виграш"),F818*E818,0)</x:f>
        <x:v>0</x:v>
      </x:c>
    </x:row>
    <x:row r="819">
      <x:c r="A819" t="n">
        <x:v>818</x:v>
      </x:c>
      <x:c r="B819" t="str">
        <x:f>IF(AND(C819='Калькулятор'!$B$6,'Калькулятор'!$D$14="Так",'Калькулятор'!$D$17="Так",'Калькулятор'!$D$18="Так",'Калькулятор'!$D$21="Так",'Калькулятор'!$D$22="Так"),"Активна","")</x:f>
      </x:c>
      <x:c r="C819" t="n">
        <x:v>5</x:v>
      </x:c>
      <x:c r="D819" t="str">
        <x:v>2+5+6+9+10</x:v>
      </x:c>
      <x:c r="E819" s="66" t="str">
        <x:f>IF(B819="Активна",'Калькулятор'!$C$14*'Калькулятор'!$C$17*'Калькулятор'!$C$18*'Калькулятор'!$C$21*'Калькулятор'!$C$22,"")</x:f>
      </x:c>
      <x:c r="F819" s="68" t="n">
        <x:f>IF(B819="Активна",'Калькулятор'!$B$9,0)</x:f>
        <x:v>0</x:v>
      </x:c>
      <x:c r="G819" t="str">
        <x:f>IF(B819&lt;&gt;"Активна","",IF(AND('Калькулятор'!$E$14="Виграш",'Калькулятор'!$E$17="Виграш",'Калькулятор'!$E$18="Виграш",'Калькулятор'!$E$21="Виграш",'Калькулятор'!$E$22="Виграш"),"Виграш",IF(AND('Калькулятор'!$E$14&lt;&gt;"Програш",'Калькулятор'!$E$17&lt;&gt;"Програш",'Калькулятор'!$E$18&lt;&gt;"Програш",'Калькулятор'!$E$21&lt;&gt;"Програш",'Калькулятор'!$E$22&lt;&gt;"Програш"),"Очікується","Програш")))</x:f>
      </x:c>
      <x:c r="H819" s="68" t="n">
        <x:f>IF(B819="Активна",F819*E819,0)</x:f>
        <x:v>0</x:v>
      </x:c>
      <x:c r="I819" s="68" t="n">
        <x:f>IF(AND(B819="Активна",G819&lt;&gt;"Програш"),F819*E819,0)</x:f>
        <x:v>0</x:v>
      </x:c>
      <x:c r="J819" s="68" t="n">
        <x:f>IF(AND(B819="Активна",G819="Виграш"),F819*E819,0)</x:f>
        <x:v>0</x:v>
      </x:c>
    </x:row>
    <x:row r="820">
      <x:c r="A820" t="n">
        <x:v>819</x:v>
      </x:c>
      <x:c r="B820" t="str">
        <x:f>IF(AND(C820='Калькулятор'!$B$6,'Калькулятор'!$D$13="Так",'Калькулятор'!$D$14="Так",'Калькулятор'!$D$17="Так",'Калькулятор'!$D$18="Так",'Калькулятор'!$D$21="Так",'Калькулятор'!$D$22="Так"),"Активна","")</x:f>
      </x:c>
      <x:c r="C820" t="n">
        <x:v>6</x:v>
      </x:c>
      <x:c r="D820" t="str">
        <x:v>1+2+5+6+9+10</x:v>
      </x:c>
      <x:c r="E820" s="66" t="str">
        <x:f>IF(B820="Активна",'Калькулятор'!$C$13*'Калькулятор'!$C$14*'Калькулятор'!$C$17*'Калькулятор'!$C$18*'Калькулятор'!$C$21*'Калькулятор'!$C$22,"")</x:f>
      </x:c>
      <x:c r="F820" s="68" t="n">
        <x:f>IF(B820="Активна",'Калькулятор'!$B$9,0)</x:f>
        <x:v>0</x:v>
      </x:c>
      <x:c r="G820" t="str">
        <x:f>IF(B820&lt;&gt;"Активна","",IF(AND('Калькулятор'!$E$13="Виграш",'Калькулятор'!$E$14="Виграш",'Калькулятор'!$E$17="Виграш",'Калькулятор'!$E$18="Виграш",'Калькулятор'!$E$21="Виграш",'Калькулятор'!$E$22="Виграш"),"Виграш",IF(AND('Калькулятор'!$E$13&lt;&gt;"Програш",'Калькулятор'!$E$14&lt;&gt;"Програш",'Калькулятор'!$E$17&lt;&gt;"Програш",'Калькулятор'!$E$18&lt;&gt;"Програш",'Калькулятор'!$E$21&lt;&gt;"Програш",'Калькулятор'!$E$22&lt;&gt;"Програш"),"Очікується","Програш")))</x:f>
      </x:c>
      <x:c r="H820" s="68" t="n">
        <x:f>IF(B820="Активна",F820*E820,0)</x:f>
        <x:v>0</x:v>
      </x:c>
      <x:c r="I820" s="68" t="n">
        <x:f>IF(AND(B820="Активна",G820&lt;&gt;"Програш"),F820*E820,0)</x:f>
        <x:v>0</x:v>
      </x:c>
      <x:c r="J820" s="68" t="n">
        <x:f>IF(AND(B820="Активна",G820="Виграш"),F820*E820,0)</x:f>
        <x:v>0</x:v>
      </x:c>
    </x:row>
    <x:row r="821">
      <x:c r="A821" t="n">
        <x:v>820</x:v>
      </x:c>
      <x:c r="B821" t="str">
        <x:f>IF(AND(C821='Калькулятор'!$B$6,'Калькулятор'!$D$15="Так",'Калькулятор'!$D$17="Так",'Калькулятор'!$D$18="Так",'Калькулятор'!$D$21="Так",'Калькулятор'!$D$22="Так"),"Активна","")</x:f>
      </x:c>
      <x:c r="C821" t="n">
        <x:v>5</x:v>
      </x:c>
      <x:c r="D821" t="str">
        <x:v>3+5+6+9+10</x:v>
      </x:c>
      <x:c r="E821" s="66" t="str">
        <x:f>IF(B821="Активна",'Калькулятор'!$C$15*'Калькулятор'!$C$17*'Калькулятор'!$C$18*'Калькулятор'!$C$21*'Калькулятор'!$C$22,"")</x:f>
      </x:c>
      <x:c r="F821" s="68" t="n">
        <x:f>IF(B821="Активна",'Калькулятор'!$B$9,0)</x:f>
        <x:v>0</x:v>
      </x:c>
      <x:c r="G821" t="str">
        <x:f>IF(B821&lt;&gt;"Активна","",IF(AND('Калькулятор'!$E$15="Виграш",'Калькулятор'!$E$17="Виграш",'Калькулятор'!$E$18="Виграш",'Калькулятор'!$E$21="Виграш",'Калькулятор'!$E$22="Виграш"),"Виграш",IF(AND('Калькулятор'!$E$15&lt;&gt;"Програш",'Калькулятор'!$E$17&lt;&gt;"Програш",'Калькулятор'!$E$18&lt;&gt;"Програш",'Калькулятор'!$E$21&lt;&gt;"Програш",'Калькулятор'!$E$22&lt;&gt;"Програш"),"Очікується","Програш")))</x:f>
      </x:c>
      <x:c r="H821" s="68" t="n">
        <x:f>IF(B821="Активна",F821*E821,0)</x:f>
        <x:v>0</x:v>
      </x:c>
      <x:c r="I821" s="68" t="n">
        <x:f>IF(AND(B821="Активна",G821&lt;&gt;"Програш"),F821*E821,0)</x:f>
        <x:v>0</x:v>
      </x:c>
      <x:c r="J821" s="68" t="n">
        <x:f>IF(AND(B821="Активна",G821="Виграш"),F821*E821,0)</x:f>
        <x:v>0</x:v>
      </x:c>
    </x:row>
    <x:row r="822">
      <x:c r="A822" t="n">
        <x:v>821</x:v>
      </x:c>
      <x:c r="B822" t="str">
        <x:f>IF(AND(C822='Калькулятор'!$B$6,'Калькулятор'!$D$13="Так",'Калькулятор'!$D$15="Так",'Калькулятор'!$D$17="Так",'Калькулятор'!$D$18="Так",'Калькулятор'!$D$21="Так",'Калькулятор'!$D$22="Так"),"Активна","")</x:f>
      </x:c>
      <x:c r="C822" t="n">
        <x:v>6</x:v>
      </x:c>
      <x:c r="D822" t="str">
        <x:v>1+3+5+6+9+10</x:v>
      </x:c>
      <x:c r="E822" s="66" t="str">
        <x:f>IF(B822="Активна",'Калькулятор'!$C$13*'Калькулятор'!$C$15*'Калькулятор'!$C$17*'Калькулятор'!$C$18*'Калькулятор'!$C$21*'Калькулятор'!$C$22,"")</x:f>
      </x:c>
      <x:c r="F822" s="68" t="n">
        <x:f>IF(B822="Активна",'Калькулятор'!$B$9,0)</x:f>
        <x:v>0</x:v>
      </x:c>
      <x:c r="G822" t="str">
        <x:f>IF(B822&lt;&gt;"Активна","",IF(AND('Калькулятор'!$E$13="Виграш",'Калькулятор'!$E$15="Виграш",'Калькулятор'!$E$17="Виграш",'Калькулятор'!$E$18="Виграш",'Калькулятор'!$E$21="Виграш",'Калькулятор'!$E$22="Виграш"),"Виграш",IF(AND('Калькулятор'!$E$13&lt;&gt;"Програш",'Калькулятор'!$E$15&lt;&gt;"Програш",'Калькулятор'!$E$17&lt;&gt;"Програш",'Калькулятор'!$E$18&lt;&gt;"Програш",'Калькулятор'!$E$21&lt;&gt;"Програш",'Калькулятор'!$E$22&lt;&gt;"Програш"),"Очікується","Програш")))</x:f>
      </x:c>
      <x:c r="H822" s="68" t="n">
        <x:f>IF(B822="Активна",F822*E822,0)</x:f>
        <x:v>0</x:v>
      </x:c>
      <x:c r="I822" s="68" t="n">
        <x:f>IF(AND(B822="Активна",G822&lt;&gt;"Програш"),F822*E822,0)</x:f>
        <x:v>0</x:v>
      </x:c>
      <x:c r="J822" s="68" t="n">
        <x:f>IF(AND(B822="Активна",G822="Виграш"),F822*E822,0)</x:f>
        <x:v>0</x:v>
      </x:c>
    </x:row>
    <x:row r="823">
      <x:c r="A823" t="n">
        <x:v>822</x:v>
      </x:c>
      <x:c r="B823" t="str">
        <x:f>IF(AND(C823='Калькулятор'!$B$6,'Калькулятор'!$D$14="Так",'Калькулятор'!$D$15="Так",'Калькулятор'!$D$17="Так",'Калькулятор'!$D$18="Так",'Калькулятор'!$D$21="Так",'Калькулятор'!$D$22="Так"),"Активна","")</x:f>
      </x:c>
      <x:c r="C823" t="n">
        <x:v>6</x:v>
      </x:c>
      <x:c r="D823" t="str">
        <x:v>2+3+5+6+9+10</x:v>
      </x:c>
      <x:c r="E823" s="66" t="str">
        <x:f>IF(B823="Активна",'Калькулятор'!$C$14*'Калькулятор'!$C$15*'Калькулятор'!$C$17*'Калькулятор'!$C$18*'Калькулятор'!$C$21*'Калькулятор'!$C$22,"")</x:f>
      </x:c>
      <x:c r="F823" s="68" t="n">
        <x:f>IF(B823="Активна",'Калькулятор'!$B$9,0)</x:f>
        <x:v>0</x:v>
      </x:c>
      <x:c r="G823" t="str">
        <x:f>IF(B823&lt;&gt;"Активна","",IF(AND('Калькулятор'!$E$14="Виграш",'Калькулятор'!$E$15="Виграш",'Калькулятор'!$E$17="Виграш",'Калькулятор'!$E$18="Виграш",'Калькулятор'!$E$21="Виграш",'Калькулятор'!$E$22="Виграш"),"Виграш",IF(AND('Калькулятор'!$E$14&lt;&gt;"Програш",'Калькулятор'!$E$15&lt;&gt;"Програш",'Калькулятор'!$E$17&lt;&gt;"Програш",'Калькулятор'!$E$18&lt;&gt;"Програш",'Калькулятор'!$E$21&lt;&gt;"Програш",'Калькулятор'!$E$22&lt;&gt;"Програш"),"Очікується","Програш")))</x:f>
      </x:c>
      <x:c r="H823" s="68" t="n">
        <x:f>IF(B823="Активна",F823*E823,0)</x:f>
        <x:v>0</x:v>
      </x:c>
      <x:c r="I823" s="68" t="n">
        <x:f>IF(AND(B823="Активна",G823&lt;&gt;"Програш"),F823*E823,0)</x:f>
        <x:v>0</x:v>
      </x:c>
      <x:c r="J823" s="68" t="n">
        <x:f>IF(AND(B823="Активна",G823="Виграш"),F823*E823,0)</x:f>
        <x:v>0</x:v>
      </x:c>
    </x:row>
    <x:row r="824">
      <x:c r="A824" t="n">
        <x:v>823</x:v>
      </x:c>
      <x:c r="B824" t="str">
        <x:f>IF(AND(C824='Калькулятор'!$B$6,'Калькулятор'!$D$13="Так",'Калькулятор'!$D$14="Так",'Калькулятор'!$D$15="Так",'Калькулятор'!$D$17="Так",'Калькулятор'!$D$18="Так",'Калькулятор'!$D$21="Так",'Калькулятор'!$D$22="Так"),"Активна","")</x:f>
      </x:c>
      <x:c r="C824" t="n">
        <x:v>7</x:v>
      </x:c>
      <x:c r="D824" t="str">
        <x:v>1+2+3+5+6+9+10</x:v>
      </x:c>
      <x:c r="E824" s="66" t="str">
        <x:f>IF(B824="Активна",'Калькулятор'!$C$13*'Калькулятор'!$C$14*'Калькулятор'!$C$15*'Калькулятор'!$C$17*'Калькулятор'!$C$18*'Калькулятор'!$C$21*'Калькулятор'!$C$22,"")</x:f>
      </x:c>
      <x:c r="F824" s="68" t="n">
        <x:f>IF(B824="Активна",'Калькулятор'!$B$9,0)</x:f>
        <x:v>0</x:v>
      </x:c>
      <x:c r="G824" t="str">
        <x:f>IF(B824&lt;&gt;"Активна","",IF(AND('Калькулятор'!$E$13="Виграш",'Калькулятор'!$E$14="Виграш",'Калькулятор'!$E$15="Виграш",'Калькулятор'!$E$17="Виграш",'Калькулятор'!$E$18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$18&lt;&gt;"Програш",'Калькулятор'!$E$21&lt;&gt;"Програш",'Калькулятор'!$E$22&lt;&gt;"Програш"),"Очікується","Програш")))</x:f>
      </x:c>
      <x:c r="H824" s="68" t="n">
        <x:f>IF(B824="Активна",F824*E824,0)</x:f>
        <x:v>0</x:v>
      </x:c>
      <x:c r="I824" s="68" t="n">
        <x:f>IF(AND(B824="Активна",G824&lt;&gt;"Програш"),F824*E824,0)</x:f>
        <x:v>0</x:v>
      </x:c>
      <x:c r="J824" s="68" t="n">
        <x:f>IF(AND(B824="Активна",G824="Виграш"),F824*E824,0)</x:f>
        <x:v>0</x:v>
      </x:c>
    </x:row>
    <x:row r="825">
      <x:c r="A825" t="n">
        <x:v>824</x:v>
      </x:c>
      <x:c r="B825" t="str">
        <x:f>IF(AND(C825='Калькулятор'!$B$6,'Калькулятор'!$D$16="Так",'Калькулятор'!$D$17="Так",'Калькулятор'!$D$18="Так",'Калькулятор'!$D$21="Так",'Калькулятор'!$D$22="Так"),"Активна","")</x:f>
      </x:c>
      <x:c r="C825" t="n">
        <x:v>5</x:v>
      </x:c>
      <x:c r="D825" t="str">
        <x:v>4+5+6+9+10</x:v>
      </x:c>
      <x:c r="E825" s="66" t="str">
        <x:f>IF(B825="Активна",'Калькулятор'!$C$16*'Калькулятор'!$C$17*'Калькулятор'!$C$18*'Калькулятор'!$C$21*'Калькулятор'!$C$22,"")</x:f>
      </x:c>
      <x:c r="F825" s="68" t="n">
        <x:f>IF(B825="Активна",'Калькулятор'!$B$9,0)</x:f>
        <x:v>0</x:v>
      </x:c>
      <x:c r="G825" t="str">
        <x:f>IF(B825&lt;&gt;"Активна","",IF(AND('Калькулятор'!$E$16="Виграш",'Калькулятор'!$E$17="Виграш",'Калькулятор'!$E$18="Виграш",'Калькулятор'!$E$21="Виграш",'Калькулятор'!$E$22="Виграш"),"Виграш",IF(AND('Калькулятор'!$E$16&lt;&gt;"Програш",'Калькулятор'!$E$17&lt;&gt;"Програш",'Калькулятор'!$E$18&lt;&gt;"Програш",'Калькулятор'!$E$21&lt;&gt;"Програш",'Калькулятор'!$E$22&lt;&gt;"Програш"),"Очікується","Програш")))</x:f>
      </x:c>
      <x:c r="H825" s="68" t="n">
        <x:f>IF(B825="Активна",F825*E825,0)</x:f>
        <x:v>0</x:v>
      </x:c>
      <x:c r="I825" s="68" t="n">
        <x:f>IF(AND(B825="Активна",G825&lt;&gt;"Програш"),F825*E825,0)</x:f>
        <x:v>0</x:v>
      </x:c>
      <x:c r="J825" s="68" t="n">
        <x:f>IF(AND(B825="Активна",G825="Виграш"),F825*E825,0)</x:f>
        <x:v>0</x:v>
      </x:c>
    </x:row>
    <x:row r="826">
      <x:c r="A826" t="n">
        <x:v>825</x:v>
      </x:c>
      <x:c r="B826" t="str">
        <x:f>IF(AND(C826='Калькулятор'!$B$6,'Калькулятор'!$D$13="Так",'Калькулятор'!$D$16="Так",'Калькулятор'!$D$17="Так",'Калькулятор'!$D$18="Так",'Калькулятор'!$D$21="Так",'Калькулятор'!$D$22="Так"),"Активна","")</x:f>
      </x:c>
      <x:c r="C826" t="n">
        <x:v>6</x:v>
      </x:c>
      <x:c r="D826" t="str">
        <x:v>1+4+5+6+9+10</x:v>
      </x:c>
      <x:c r="E826" s="66" t="str">
        <x:f>IF(B826="Активна",'Калькулятор'!$C$13*'Калькулятор'!$C$16*'Калькулятор'!$C$17*'Калькулятор'!$C$18*'Калькулятор'!$C$21*'Калькулятор'!$C$22,"")</x:f>
      </x:c>
      <x:c r="F826" s="68" t="n">
        <x:f>IF(B826="Активна",'Калькулятор'!$B$9,0)</x:f>
        <x:v>0</x:v>
      </x:c>
      <x:c r="G826" t="str">
        <x:f>IF(B826&lt;&gt;"Активна","",IF(AND('Калькулятор'!$E$13="Виграш",'Калькулятор'!$E$16="Виграш",'Калькулятор'!$E$17="Виграш",'Калькулятор'!$E$18="Виграш",'Калькулятор'!$E$21="Виграш",'Калькулятор'!$E$22="Виграш"),"Виграш",IF(AND('Калькулятор'!$E$13&lt;&gt;"Програш",'Калькулятор'!$E$16&lt;&gt;"Програш",'Калькулятор'!$E$17&lt;&gt;"Програш",'Калькулятор'!$E$18&lt;&gt;"Програш",'Калькулятор'!$E$21&lt;&gt;"Програш",'Калькулятор'!$E$22&lt;&gt;"Програш"),"Очікується","Програш")))</x:f>
      </x:c>
      <x:c r="H826" s="68" t="n">
        <x:f>IF(B826="Активна",F826*E826,0)</x:f>
        <x:v>0</x:v>
      </x:c>
      <x:c r="I826" s="68" t="n">
        <x:f>IF(AND(B826="Активна",G826&lt;&gt;"Програш"),F826*E826,0)</x:f>
        <x:v>0</x:v>
      </x:c>
      <x:c r="J826" s="68" t="n">
        <x:f>IF(AND(B826="Активна",G826="Виграш"),F826*E826,0)</x:f>
        <x:v>0</x:v>
      </x:c>
    </x:row>
    <x:row r="827">
      <x:c r="A827" t="n">
        <x:v>826</x:v>
      </x:c>
      <x:c r="B827" t="str">
        <x:f>IF(AND(C827='Калькулятор'!$B$6,'Калькулятор'!$D$14="Так",'Калькулятор'!$D$16="Так",'Калькулятор'!$D$17="Так",'Калькулятор'!$D$18="Так",'Калькулятор'!$D$21="Так",'Калькулятор'!$D$22="Так"),"Активна","")</x:f>
      </x:c>
      <x:c r="C827" t="n">
        <x:v>6</x:v>
      </x:c>
      <x:c r="D827" t="str">
        <x:v>2+4+5+6+9+10</x:v>
      </x:c>
      <x:c r="E827" s="66" t="str">
        <x:f>IF(B827="Активна",'Калькулятор'!$C$14*'Калькулятор'!$C$16*'Калькулятор'!$C$17*'Калькулятор'!$C$18*'Калькулятор'!$C$21*'Калькулятор'!$C$22,"")</x:f>
      </x:c>
      <x:c r="F827" s="68" t="n">
        <x:f>IF(B827="Активна",'Калькулятор'!$B$9,0)</x:f>
        <x:v>0</x:v>
      </x:c>
      <x:c r="G827" t="str">
        <x:f>IF(B827&lt;&gt;"Активна","",IF(AND('Калькулятор'!$E$14="Виграш",'Калькулятор'!$E$16="Виграш",'Калькулятор'!$E$17="Виграш",'Калькулятор'!$E$18="Виграш",'Калькулятор'!$E$21="Виграш",'Калькулятор'!$E$22="Виграш"),"Виграш",IF(AND('Калькулятор'!$E$14&lt;&gt;"Програш",'Калькулятор'!$E$16&lt;&gt;"Програш",'Калькулятор'!$E$17&lt;&gt;"Програш",'Калькулятор'!$E$18&lt;&gt;"Програш",'Калькулятор'!$E$21&lt;&gt;"Програш",'Калькулятор'!$E$22&lt;&gt;"Програш"),"Очікується","Програш")))</x:f>
      </x:c>
      <x:c r="H827" s="68" t="n">
        <x:f>IF(B827="Активна",F827*E827,0)</x:f>
        <x:v>0</x:v>
      </x:c>
      <x:c r="I827" s="68" t="n">
        <x:f>IF(AND(B827="Активна",G827&lt;&gt;"Програш"),F827*E827,0)</x:f>
        <x:v>0</x:v>
      </x:c>
      <x:c r="J827" s="68" t="n">
        <x:f>IF(AND(B827="Активна",G827="Виграш"),F827*E827,0)</x:f>
        <x:v>0</x:v>
      </x:c>
    </x:row>
    <x:row r="828">
      <x:c r="A828" t="n">
        <x:v>827</x:v>
      </x:c>
      <x:c r="B828" t="str">
        <x:f>IF(AND(C828='Калькулятор'!$B$6,'Калькулятор'!$D$13="Так",'Калькулятор'!$D$14="Так",'Калькулятор'!$D$16="Так",'Калькулятор'!$D$17="Так",'Калькулятор'!$D$18="Так",'Калькулятор'!$D$21="Так",'Калькулятор'!$D$22="Так"),"Активна","")</x:f>
      </x:c>
      <x:c r="C828" t="n">
        <x:v>7</x:v>
      </x:c>
      <x:c r="D828" t="str">
        <x:v>1+2+4+5+6+9+10</x:v>
      </x:c>
      <x:c r="E828" s="66" t="str">
        <x:f>IF(B828="Активна",'Калькулятор'!$C$13*'Калькулятор'!$C$14*'Калькулятор'!$C$16*'Калькулятор'!$C$17*'Калькулятор'!$C$18*'Калькулятор'!$C$21*'Калькулятор'!$C$22,"")</x:f>
      </x:c>
      <x:c r="F828" s="68" t="n">
        <x:f>IF(B828="Активна",'Калькулятор'!$B$9,0)</x:f>
        <x:v>0</x:v>
      </x:c>
      <x:c r="G828" t="str">
        <x:f>IF(B828&lt;&gt;"Активна","",IF(AND('Калькулятор'!$E$13="Виграш",'Калькулятор'!$E$14="Виграш",'Калькулятор'!$E$16="Виграш",'Калькулятор'!$E$17="Виграш",'Калькулятор'!$E$18="Виграш",'Калькулятор'!$E$21="Виграш",'Калькулятор'!$E$22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$18&lt;&gt;"Програш",'Калькулятор'!$E$21&lt;&gt;"Програш",'Калькулятор'!$E$22&lt;&gt;"Програш"),"Очікується","Програш")))</x:f>
      </x:c>
      <x:c r="H828" s="68" t="n">
        <x:f>IF(B828="Активна",F828*E828,0)</x:f>
        <x:v>0</x:v>
      </x:c>
      <x:c r="I828" s="68" t="n">
        <x:f>IF(AND(B828="Активна",G828&lt;&gt;"Програш"),F828*E828,0)</x:f>
        <x:v>0</x:v>
      </x:c>
      <x:c r="J828" s="68" t="n">
        <x:f>IF(AND(B828="Активна",G828="Виграш"),F828*E828,0)</x:f>
        <x:v>0</x:v>
      </x:c>
    </x:row>
    <x:row r="829">
      <x:c r="A829" t="n">
        <x:v>828</x:v>
      </x:c>
      <x:c r="B829" t="str">
        <x:f>IF(AND(C829='Калькулятор'!$B$6,'Калькулятор'!$D$15="Так",'Калькулятор'!$D$16="Так",'Калькулятор'!$D$17="Так",'Калькулятор'!$D$18="Так",'Калькулятор'!$D$21="Так",'Калькулятор'!$D$22="Так"),"Активна","")</x:f>
      </x:c>
      <x:c r="C829" t="n">
        <x:v>6</x:v>
      </x:c>
      <x:c r="D829" t="str">
        <x:v>3+4+5+6+9+10</x:v>
      </x:c>
      <x:c r="E829" s="66" t="str">
        <x:f>IF(B829="Активна",'Калькулятор'!$C$15*'Калькулятор'!$C$16*'Калькулятор'!$C$17*'Калькулятор'!$C$18*'Калькулятор'!$C$21*'Калькулятор'!$C$22,"")</x:f>
      </x:c>
      <x:c r="F829" s="68" t="n">
        <x:f>IF(B829="Активна",'Калькулятор'!$B$9,0)</x:f>
        <x:v>0</x:v>
      </x:c>
      <x:c r="G829" t="str">
        <x:f>IF(B829&lt;&gt;"Активна","",IF(AND('Калькулятор'!$E$15="Виграш",'Калькулятор'!$E$16="Виграш",'Калькулятор'!$E$17="Виграш",'Калькулятор'!$E$18="Виграш",'Калькулятор'!$E$21="Виграш",'Калькулятор'!$E$22="Виграш"),"Виграш",IF(AND('Калькулятор'!$E$15&lt;&gt;"Програш",'Калькулятор'!$E$16&lt;&gt;"Програш",'Калькулятор'!$E$17&lt;&gt;"Програш",'Калькулятор'!$E$18&lt;&gt;"Програш",'Калькулятор'!$E$21&lt;&gt;"Програш",'Калькулятор'!$E$22&lt;&gt;"Програш"),"Очікується","Програш")))</x:f>
      </x:c>
      <x:c r="H829" s="68" t="n">
        <x:f>IF(B829="Активна",F829*E829,0)</x:f>
        <x:v>0</x:v>
      </x:c>
      <x:c r="I829" s="68" t="n">
        <x:f>IF(AND(B829="Активна",G829&lt;&gt;"Програш"),F829*E829,0)</x:f>
        <x:v>0</x:v>
      </x:c>
      <x:c r="J829" s="68" t="n">
        <x:f>IF(AND(B829="Активна",G829="Виграш"),F829*E829,0)</x:f>
        <x:v>0</x:v>
      </x:c>
    </x:row>
    <x:row r="830">
      <x:c r="A830" t="n">
        <x:v>829</x:v>
      </x:c>
      <x:c r="B830" t="str">
        <x:f>IF(AND(C830='Калькулятор'!$B$6,'Калькулятор'!$D$13="Так",'Калькулятор'!$D$15="Так",'Калькулятор'!$D$16="Так",'Калькулятор'!$D$17="Так",'Калькулятор'!$D$18="Так",'Калькулятор'!$D$21="Так",'Калькулятор'!$D$22="Так"),"Активна","")</x:f>
      </x:c>
      <x:c r="C830" t="n">
        <x:v>7</x:v>
      </x:c>
      <x:c r="D830" t="str">
        <x:v>1+3+4+5+6+9+10</x:v>
      </x:c>
      <x:c r="E830" s="66" t="str">
        <x:f>IF(B830="Активна",'Калькулятор'!$C$13*'Калькулятор'!$C$15*'Калькулятор'!$C$16*'Калькулятор'!$C$17*'Калькулятор'!$C$18*'Калькулятор'!$C$21*'Калькулятор'!$C$22,"")</x:f>
      </x:c>
      <x:c r="F830" s="68" t="n">
        <x:f>IF(B830="Активна",'Калькулятор'!$B$9,0)</x:f>
        <x:v>0</x:v>
      </x:c>
      <x:c r="G830" t="str">
        <x:f>IF(B830&lt;&gt;"Активна","",IF(AND('Калькулятор'!$E$13="Виграш",'Калькулятор'!$E$15="Виграш",'Калькулятор'!$E$16="Виграш",'Калькулятор'!$E$17="Виграш",'Калькулятор'!$E$18="Виграш",'Калькулятор'!$E$21="Виграш",'Калькулятор'!$E$22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$18&lt;&gt;"Програш",'Калькулятор'!$E$21&lt;&gt;"Програш",'Калькулятор'!$E$22&lt;&gt;"Програш"),"Очікується","Програш")))</x:f>
      </x:c>
      <x:c r="H830" s="68" t="n">
        <x:f>IF(B830="Активна",F830*E830,0)</x:f>
        <x:v>0</x:v>
      </x:c>
      <x:c r="I830" s="68" t="n">
        <x:f>IF(AND(B830="Активна",G830&lt;&gt;"Програш"),F830*E830,0)</x:f>
        <x:v>0</x:v>
      </x:c>
      <x:c r="J830" s="68" t="n">
        <x:f>IF(AND(B830="Активна",G830="Виграш"),F830*E830,0)</x:f>
        <x:v>0</x:v>
      </x:c>
    </x:row>
    <x:row r="831">
      <x:c r="A831" t="n">
        <x:v>830</x:v>
      </x:c>
      <x:c r="B831" t="str">
        <x:f>IF(AND(C831='Калькулятор'!$B$6,'Калькулятор'!$D$14="Так",'Калькулятор'!$D$15="Так",'Калькулятор'!$D$16="Так",'Калькулятор'!$D$17="Так",'Калькулятор'!$D$18="Так",'Калькулятор'!$D$21="Так",'Калькулятор'!$D$22="Так"),"Активна","")</x:f>
      </x:c>
      <x:c r="C831" t="n">
        <x:v>7</x:v>
      </x:c>
      <x:c r="D831" t="str">
        <x:v>2+3+4+5+6+9+10</x:v>
      </x:c>
      <x:c r="E831" s="66" t="str">
        <x:f>IF(B831="Активна",'Калькулятор'!$C$14*'Калькулятор'!$C$15*'Калькулятор'!$C$16*'Калькулятор'!$C$17*'Калькулятор'!$C$18*'Калькулятор'!$C$21*'Калькулятор'!$C$22,"")</x:f>
      </x:c>
      <x:c r="F831" s="68" t="n">
        <x:f>IF(B831="Активна",'Калькулятор'!$B$9,0)</x:f>
        <x:v>0</x:v>
      </x:c>
      <x:c r="G831" t="str">
        <x:f>IF(B831&lt;&gt;"Активна","",IF(AND('Калькулятор'!$E$14="Виграш",'Калькулятор'!$E$15="Виграш",'Калькулятор'!$E$16="Виграш",'Калькулятор'!$E$17="Виграш",'Калькулятор'!$E$18="Виграш",'Калькулятор'!$E$21="Виграш",'Калькулятор'!$E$22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$21&lt;&gt;"Програш",'Калькулятор'!$E$22&lt;&gt;"Програш"),"Очікується","Програш")))</x:f>
      </x:c>
      <x:c r="H831" s="68" t="n">
        <x:f>IF(B831="Активна",F831*E831,0)</x:f>
        <x:v>0</x:v>
      </x:c>
      <x:c r="I831" s="68" t="n">
        <x:f>IF(AND(B831="Активна",G831&lt;&gt;"Програш"),F831*E831,0)</x:f>
        <x:v>0</x:v>
      </x:c>
      <x:c r="J831" s="68" t="n">
        <x:f>IF(AND(B831="Активна",G831="Виграш"),F831*E831,0)</x:f>
        <x:v>0</x:v>
      </x:c>
    </x:row>
    <x:row r="832">
      <x:c r="A832" t="n">
        <x:v>831</x:v>
      </x:c>
      <x:c r="B832" t="str">
        <x:f>IF(AND(C832='Калькулятор'!$B$6,'Калькулятор'!$D$13="Так",'Калькулятор'!$D$14="Так",'Калькулятор'!$D$15="Так",'Калькулятор'!$D$16="Так",'Калькулятор'!$D$17="Так",'Калькулятор'!$D$18="Так",'Калькулятор'!$D$21="Так",'Калькулятор'!$D$22="Так"),"Активна","")</x:f>
      </x:c>
      <x:c r="C832" t="n">
        <x:v>8</x:v>
      </x:c>
      <x:c r="D832" t="str">
        <x:v>1+2+3+4+5+6+9+10</x:v>
      </x:c>
      <x:c r="E832" s="66" t="str">
        <x:f>IF(B832="Активна",'Калькулятор'!$C$13*'Калькулятор'!$C$14*'Калькулятор'!$C$15*'Калькулятор'!$C$16*'Калькулятор'!$C$17*'Калькулятор'!$C$18*'Калькулятор'!$C$21*'Калькулятор'!$C$22,"")</x:f>
      </x:c>
      <x:c r="F832" s="68" t="n">
        <x:f>IF(B832="Активна",'Калькулятор'!$B$9,0)</x:f>
        <x:v>0</x:v>
      </x:c>
      <x:c r="G832" t="str">
        <x:f>IF(B832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$18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$21&lt;&gt;"Програш",'Калькулятор'!$E$22&lt;&gt;"Програш"),"Очікується","Програш")))</x:f>
      </x:c>
      <x:c r="H832" s="68" t="n">
        <x:f>IF(B832="Активна",F832*E832,0)</x:f>
        <x:v>0</x:v>
      </x:c>
      <x:c r="I832" s="68" t="n">
        <x:f>IF(AND(B832="Активна",G832&lt;&gt;"Програш"),F832*E832,0)</x:f>
        <x:v>0</x:v>
      </x:c>
      <x:c r="J832" s="68" t="n">
        <x:f>IF(AND(B832="Активна",G832="Виграш"),F832*E832,0)</x:f>
        <x:v>0</x:v>
      </x:c>
    </x:row>
    <x:row r="833">
      <x:c r="A833" t="n">
        <x:v>832</x:v>
      </x:c>
      <x:c r="B833" t="str">
        <x:f>IF(AND(C833='Калькулятор'!$B$6,'Калькулятор'!$D$19="Так",'Калькулятор'!$D$21="Так",'Калькулятор'!$D$22="Так"),"Активна","")</x:f>
      </x:c>
      <x:c r="C833" t="n">
        <x:v>3</x:v>
      </x:c>
      <x:c r="D833" t="str">
        <x:v>7+9+10</x:v>
      </x:c>
      <x:c r="E833" s="66" t="str">
        <x:f>IF(B833="Активна",'Калькулятор'!$C$19*'Калькулятор'!$C$21*'Калькулятор'!$C$22,"")</x:f>
      </x:c>
      <x:c r="F833" s="68" t="n">
        <x:f>IF(B833="Активна",'Калькулятор'!$B$9,0)</x:f>
        <x:v>0</x:v>
      </x:c>
      <x:c r="G833" t="str">
        <x:f>IF(B833&lt;&gt;"Активна","",IF(AND('Калькулятор'!$E$19="Виграш",'Калькулятор'!$E$21="Виграш",'Калькулятор'!$E$22="Виграш"),"Виграш",IF(AND('Калькулятор'!$E$19&lt;&gt;"Програш",'Калькулятор'!$E$21&lt;&gt;"Програш",'Калькулятор'!$E$22&lt;&gt;"Програш"),"Очікується","Програш")))</x:f>
      </x:c>
      <x:c r="H833" s="68" t="n">
        <x:f>IF(B833="Активна",F833*E833,0)</x:f>
        <x:v>0</x:v>
      </x:c>
      <x:c r="I833" s="68" t="n">
        <x:f>IF(AND(B833="Активна",G833&lt;&gt;"Програш"),F833*E833,0)</x:f>
        <x:v>0</x:v>
      </x:c>
      <x:c r="J833" s="68" t="n">
        <x:f>IF(AND(B833="Активна",G833="Виграш"),F833*E833,0)</x:f>
        <x:v>0</x:v>
      </x:c>
    </x:row>
    <x:row r="834">
      <x:c r="A834" t="n">
        <x:v>833</x:v>
      </x:c>
      <x:c r="B834" t="str">
        <x:f>IF(AND(C834='Калькулятор'!$B$6,'Калькулятор'!$D$13="Так",'Калькулятор'!$D$19="Так",'Калькулятор'!$D$21="Так",'Калькулятор'!$D$22="Так"),"Активна","")</x:f>
      </x:c>
      <x:c r="C834" t="n">
        <x:v>4</x:v>
      </x:c>
      <x:c r="D834" t="str">
        <x:v>1+7+9+10</x:v>
      </x:c>
      <x:c r="E834" s="66" t="str">
        <x:f>IF(B834="Активна",'Калькулятор'!$C$13*'Калькулятор'!$C$19*'Калькулятор'!$C$21*'Калькулятор'!$C$22,"")</x:f>
      </x:c>
      <x:c r="F834" s="68" t="n">
        <x:f>IF(B834="Активна",'Калькулятор'!$B$9,0)</x:f>
        <x:v>0</x:v>
      </x:c>
      <x:c r="G834" t="str">
        <x:f>IF(B834&lt;&gt;"Активна","",IF(AND('Калькулятор'!$E$13="Виграш",'Калькулятор'!$E$19="Виграш",'Калькулятор'!$E$21="Виграш",'Калькулятор'!$E$22="Виграш"),"Виграш",IF(AND('Калькулятор'!$E$13&lt;&gt;"Програш",'Калькулятор'!$E$19&lt;&gt;"Програш",'Калькулятор'!$E$21&lt;&gt;"Програш",'Калькулятор'!$E$22&lt;&gt;"Програш"),"Очікується","Програш")))</x:f>
      </x:c>
      <x:c r="H834" s="68" t="n">
        <x:f>IF(B834="Активна",F834*E834,0)</x:f>
        <x:v>0</x:v>
      </x:c>
      <x:c r="I834" s="68" t="n">
        <x:f>IF(AND(B834="Активна",G834&lt;&gt;"Програш"),F834*E834,0)</x:f>
        <x:v>0</x:v>
      </x:c>
      <x:c r="J834" s="68" t="n">
        <x:f>IF(AND(B834="Активна",G834="Виграш"),F834*E834,0)</x:f>
        <x:v>0</x:v>
      </x:c>
    </x:row>
    <x:row r="835">
      <x:c r="A835" t="n">
        <x:v>834</x:v>
      </x:c>
      <x:c r="B835" t="str">
        <x:f>IF(AND(C835='Калькулятор'!$B$6,'Калькулятор'!$D$14="Так",'Калькулятор'!$D$19="Так",'Калькулятор'!$D$21="Так",'Калькулятор'!$D$22="Так"),"Активна","")</x:f>
      </x:c>
      <x:c r="C835" t="n">
        <x:v>4</x:v>
      </x:c>
      <x:c r="D835" t="str">
        <x:v>2+7+9+10</x:v>
      </x:c>
      <x:c r="E835" s="66" t="str">
        <x:f>IF(B835="Активна",'Калькулятор'!$C$14*'Калькулятор'!$C$19*'Калькулятор'!$C$21*'Калькулятор'!$C$22,"")</x:f>
      </x:c>
      <x:c r="F835" s="68" t="n">
        <x:f>IF(B835="Активна",'Калькулятор'!$B$9,0)</x:f>
        <x:v>0</x:v>
      </x:c>
      <x:c r="G835" t="str">
        <x:f>IF(B835&lt;&gt;"Активна","",IF(AND('Калькулятор'!$E$14="Виграш",'Калькулятор'!$E$19="Виграш",'Калькулятор'!$E$21="Виграш",'Калькулятор'!$E$22="Виграш"),"Виграш",IF(AND('Калькулятор'!$E$14&lt;&gt;"Програш",'Калькулятор'!$E$19&lt;&gt;"Програш",'Калькулятор'!$E$21&lt;&gt;"Програш",'Калькулятор'!$E$22&lt;&gt;"Програш"),"Очікується","Програш")))</x:f>
      </x:c>
      <x:c r="H835" s="68" t="n">
        <x:f>IF(B835="Активна",F835*E835,0)</x:f>
        <x:v>0</x:v>
      </x:c>
      <x:c r="I835" s="68" t="n">
        <x:f>IF(AND(B835="Активна",G835&lt;&gt;"Програш"),F835*E835,0)</x:f>
        <x:v>0</x:v>
      </x:c>
      <x:c r="J835" s="68" t="n">
        <x:f>IF(AND(B835="Активна",G835="Виграш"),F835*E835,0)</x:f>
        <x:v>0</x:v>
      </x:c>
    </x:row>
    <x:row r="836">
      <x:c r="A836" t="n">
        <x:v>835</x:v>
      </x:c>
      <x:c r="B836" t="str">
        <x:f>IF(AND(C836='Калькулятор'!$B$6,'Калькулятор'!$D$13="Так",'Калькулятор'!$D$14="Так",'Калькулятор'!$D$19="Так",'Калькулятор'!$D$21="Так",'Калькулятор'!$D$22="Так"),"Активна","")</x:f>
      </x:c>
      <x:c r="C836" t="n">
        <x:v>5</x:v>
      </x:c>
      <x:c r="D836" t="str">
        <x:v>1+2+7+9+10</x:v>
      </x:c>
      <x:c r="E836" s="66" t="str">
        <x:f>IF(B836="Активна",'Калькулятор'!$C$13*'Калькулятор'!$C$14*'Калькулятор'!$C$19*'Калькулятор'!$C$21*'Калькулятор'!$C$22,"")</x:f>
      </x:c>
      <x:c r="F836" s="68" t="n">
        <x:f>IF(B836="Активна",'Калькулятор'!$B$9,0)</x:f>
        <x:v>0</x:v>
      </x:c>
      <x:c r="G836" t="str">
        <x:f>IF(B836&lt;&gt;"Активна","",IF(AND('Калькулятор'!$E$13="Виграш",'Калькулятор'!$E$14="Виграш",'Калькулятор'!$E$19="Виграш",'Калькулятор'!$E$21="Виграш",'Калькулятор'!$E$22="Виграш"),"Виграш",IF(AND('Калькулятор'!$E$13&lt;&gt;"Програш",'Калькулятор'!$E$14&lt;&gt;"Програш",'Калькулятор'!$E$19&lt;&gt;"Програш",'Калькулятор'!$E$21&lt;&gt;"Програш",'Калькулятор'!$E$22&lt;&gt;"Програш"),"Очікується","Програш")))</x:f>
      </x:c>
      <x:c r="H836" s="68" t="n">
        <x:f>IF(B836="Активна",F836*E836,0)</x:f>
        <x:v>0</x:v>
      </x:c>
      <x:c r="I836" s="68" t="n">
        <x:f>IF(AND(B836="Активна",G836&lt;&gt;"Програш"),F836*E836,0)</x:f>
        <x:v>0</x:v>
      </x:c>
      <x:c r="J836" s="68" t="n">
        <x:f>IF(AND(B836="Активна",G836="Виграш"),F836*E836,0)</x:f>
        <x:v>0</x:v>
      </x:c>
    </x:row>
    <x:row r="837">
      <x:c r="A837" t="n">
        <x:v>836</x:v>
      </x:c>
      <x:c r="B837" t="str">
        <x:f>IF(AND(C837='Калькулятор'!$B$6,'Калькулятор'!$D$15="Так",'Калькулятор'!$D$19="Так",'Калькулятор'!$D$21="Так",'Калькулятор'!$D$22="Так"),"Активна","")</x:f>
      </x:c>
      <x:c r="C837" t="n">
        <x:v>4</x:v>
      </x:c>
      <x:c r="D837" t="str">
        <x:v>3+7+9+10</x:v>
      </x:c>
      <x:c r="E837" s="66" t="str">
        <x:f>IF(B837="Активна",'Калькулятор'!$C$15*'Калькулятор'!$C$19*'Калькулятор'!$C$21*'Калькулятор'!$C$22,"")</x:f>
      </x:c>
      <x:c r="F837" s="68" t="n">
        <x:f>IF(B837="Активна",'Калькулятор'!$B$9,0)</x:f>
        <x:v>0</x:v>
      </x:c>
      <x:c r="G837" t="str">
        <x:f>IF(B837&lt;&gt;"Активна","",IF(AND('Калькулятор'!$E$15="Виграш",'Калькулятор'!$E$19="Виграш",'Калькулятор'!$E$21="Виграш",'Калькулятор'!$E$22="Виграш"),"Виграш",IF(AND('Калькулятор'!$E$15&lt;&gt;"Програш",'Калькулятор'!$E$19&lt;&gt;"Програш",'Калькулятор'!$E$21&lt;&gt;"Програш",'Калькулятор'!$E$22&lt;&gt;"Програш"),"Очікується","Програш")))</x:f>
      </x:c>
      <x:c r="H837" s="68" t="n">
        <x:f>IF(B837="Активна",F837*E837,0)</x:f>
        <x:v>0</x:v>
      </x:c>
      <x:c r="I837" s="68" t="n">
        <x:f>IF(AND(B837="Активна",G837&lt;&gt;"Програш"),F837*E837,0)</x:f>
        <x:v>0</x:v>
      </x:c>
      <x:c r="J837" s="68" t="n">
        <x:f>IF(AND(B837="Активна",G837="Виграш"),F837*E837,0)</x:f>
        <x:v>0</x:v>
      </x:c>
    </x:row>
    <x:row r="838">
      <x:c r="A838" t="n">
        <x:v>837</x:v>
      </x:c>
      <x:c r="B838" t="str">
        <x:f>IF(AND(C838='Калькулятор'!$B$6,'Калькулятор'!$D$13="Так",'Калькулятор'!$D$15="Так",'Калькулятор'!$D$19="Так",'Калькулятор'!$D$21="Так",'Калькулятор'!$D$22="Так"),"Активна","")</x:f>
      </x:c>
      <x:c r="C838" t="n">
        <x:v>5</x:v>
      </x:c>
      <x:c r="D838" t="str">
        <x:v>1+3+7+9+10</x:v>
      </x:c>
      <x:c r="E838" s="66" t="str">
        <x:f>IF(B838="Активна",'Калькулятор'!$C$13*'Калькулятор'!$C$15*'Калькулятор'!$C$19*'Калькулятор'!$C$21*'Калькулятор'!$C$22,"")</x:f>
      </x:c>
      <x:c r="F838" s="68" t="n">
        <x:f>IF(B838="Активна",'Калькулятор'!$B$9,0)</x:f>
        <x:v>0</x:v>
      </x:c>
      <x:c r="G838" t="str">
        <x:f>IF(B838&lt;&gt;"Активна","",IF(AND('Калькулятор'!$E$13="Виграш",'Калькулятор'!$E$15="Виграш",'Калькулятор'!$E$19="Виграш",'Калькулятор'!$E$21="Виграш",'Калькулятор'!$E$22="Виграш"),"Виграш",IF(AND('Калькулятор'!$E$13&lt;&gt;"Програш",'Калькулятор'!$E$15&lt;&gt;"Програш",'Калькулятор'!$E$19&lt;&gt;"Програш",'Калькулятор'!$E$21&lt;&gt;"Програш",'Калькулятор'!$E$22&lt;&gt;"Програш"),"Очікується","Програш")))</x:f>
      </x:c>
      <x:c r="H838" s="68" t="n">
        <x:f>IF(B838="Активна",F838*E838,0)</x:f>
        <x:v>0</x:v>
      </x:c>
      <x:c r="I838" s="68" t="n">
        <x:f>IF(AND(B838="Активна",G838&lt;&gt;"Програш"),F838*E838,0)</x:f>
        <x:v>0</x:v>
      </x:c>
      <x:c r="J838" s="68" t="n">
        <x:f>IF(AND(B838="Активна",G838="Виграш"),F838*E838,0)</x:f>
        <x:v>0</x:v>
      </x:c>
    </x:row>
    <x:row r="839">
      <x:c r="A839" t="n">
        <x:v>838</x:v>
      </x:c>
      <x:c r="B839" t="str">
        <x:f>IF(AND(C839='Калькулятор'!$B$6,'Калькулятор'!$D$14="Так",'Калькулятор'!$D$15="Так",'Калькулятор'!$D$19="Так",'Калькулятор'!$D$21="Так",'Калькулятор'!$D$22="Так"),"Активна","")</x:f>
      </x:c>
      <x:c r="C839" t="n">
        <x:v>5</x:v>
      </x:c>
      <x:c r="D839" t="str">
        <x:v>2+3+7+9+10</x:v>
      </x:c>
      <x:c r="E839" s="66" t="str">
        <x:f>IF(B839="Активна",'Калькулятор'!$C$14*'Калькулятор'!$C$15*'Калькулятор'!$C$19*'Калькулятор'!$C$21*'Калькулятор'!$C$22,"")</x:f>
      </x:c>
      <x:c r="F839" s="68" t="n">
        <x:f>IF(B839="Активна",'Калькулятор'!$B$9,0)</x:f>
        <x:v>0</x:v>
      </x:c>
      <x:c r="G839" t="str">
        <x:f>IF(B839&lt;&gt;"Активна","",IF(AND('Калькулятор'!$E$14="Виграш",'Калькулятор'!$E$15="Виграш",'Калькулятор'!$E$19="Виграш",'Калькулятор'!$E$21="Виграш",'Калькулятор'!$E$22="Виграш"),"Виграш",IF(AND('Калькулятор'!$E$14&lt;&gt;"Програш",'Калькулятор'!$E$15&lt;&gt;"Програш",'Калькулятор'!$E$19&lt;&gt;"Програш",'Калькулятор'!$E$21&lt;&gt;"Програш",'Калькулятор'!$E$22&lt;&gt;"Програш"),"Очікується","Програш")))</x:f>
      </x:c>
      <x:c r="H839" s="68" t="n">
        <x:f>IF(B839="Активна",F839*E839,0)</x:f>
        <x:v>0</x:v>
      </x:c>
      <x:c r="I839" s="68" t="n">
        <x:f>IF(AND(B839="Активна",G839&lt;&gt;"Програш"),F839*E839,0)</x:f>
        <x:v>0</x:v>
      </x:c>
      <x:c r="J839" s="68" t="n">
        <x:f>IF(AND(B839="Активна",G839="Виграш"),F839*E839,0)</x:f>
        <x:v>0</x:v>
      </x:c>
    </x:row>
    <x:row r="840">
      <x:c r="A840" t="n">
        <x:v>839</x:v>
      </x:c>
      <x:c r="B840" t="str">
        <x:f>IF(AND(C840='Калькулятор'!$B$6,'Калькулятор'!$D$13="Так",'Калькулятор'!$D$14="Так",'Калькулятор'!$D$15="Так",'Калькулятор'!$D$19="Так",'Калькулятор'!$D$21="Так",'Калькулятор'!$D$22="Так"),"Активна","")</x:f>
      </x:c>
      <x:c r="C840" t="n">
        <x:v>6</x:v>
      </x:c>
      <x:c r="D840" t="str">
        <x:v>1+2+3+7+9+10</x:v>
      </x:c>
      <x:c r="E840" s="66" t="str">
        <x:f>IF(B840="Активна",'Калькулятор'!$C$13*'Калькулятор'!$C$14*'Калькулятор'!$C$15*'Калькулятор'!$C$19*'Калькулятор'!$C$21*'Калькулятор'!$C$22,"")</x:f>
      </x:c>
      <x:c r="F840" s="68" t="n">
        <x:f>IF(B840="Активна",'Калькулятор'!$B$9,0)</x:f>
        <x:v>0</x:v>
      </x:c>
      <x:c r="G840" t="str">
        <x:f>IF(B840&lt;&gt;"Активна","",IF(AND('Калькулятор'!$E$13="Виграш",'Калькулятор'!$E$14="Виграш",'Калькулятор'!$E$15="Виграш",'Калькулятор'!$E$19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$19&lt;&gt;"Програш",'Калькулятор'!$E$21&lt;&gt;"Програш",'Калькулятор'!$E$22&lt;&gt;"Програш"),"Очікується","Програш")))</x:f>
      </x:c>
      <x:c r="H840" s="68" t="n">
        <x:f>IF(B840="Активна",F840*E840,0)</x:f>
        <x:v>0</x:v>
      </x:c>
      <x:c r="I840" s="68" t="n">
        <x:f>IF(AND(B840="Активна",G840&lt;&gt;"Програш"),F840*E840,0)</x:f>
        <x:v>0</x:v>
      </x:c>
      <x:c r="J840" s="68" t="n">
        <x:f>IF(AND(B840="Активна",G840="Виграш"),F840*E840,0)</x:f>
        <x:v>0</x:v>
      </x:c>
    </x:row>
    <x:row r="841">
      <x:c r="A841" t="n">
        <x:v>840</x:v>
      </x:c>
      <x:c r="B841" t="str">
        <x:f>IF(AND(C841='Калькулятор'!$B$6,'Калькулятор'!$D$16="Так",'Калькулятор'!$D$19="Так",'Калькулятор'!$D$21="Так",'Калькулятор'!$D$22="Так"),"Активна","")</x:f>
      </x:c>
      <x:c r="C841" t="n">
        <x:v>4</x:v>
      </x:c>
      <x:c r="D841" t="str">
        <x:v>4+7+9+10</x:v>
      </x:c>
      <x:c r="E841" s="66" t="str">
        <x:f>IF(B841="Активна",'Калькулятор'!$C$16*'Калькулятор'!$C$19*'Калькулятор'!$C$21*'Калькулятор'!$C$22,"")</x:f>
      </x:c>
      <x:c r="F841" s="68" t="n">
        <x:f>IF(B841="Активна",'Калькулятор'!$B$9,0)</x:f>
        <x:v>0</x:v>
      </x:c>
      <x:c r="G841" t="str">
        <x:f>IF(B841&lt;&gt;"Активна","",IF(AND('Калькулятор'!$E$16="Виграш",'Калькулятор'!$E$19="Виграш",'Калькулятор'!$E$21="Виграш",'Калькулятор'!$E$22="Виграш"),"Виграш",IF(AND('Калькулятор'!$E$16&lt;&gt;"Програш",'Калькулятор'!$E$19&lt;&gt;"Програш",'Калькулятор'!$E$21&lt;&gt;"Програш",'Калькулятор'!$E$22&lt;&gt;"Програш"),"Очікується","Програш")))</x:f>
      </x:c>
      <x:c r="H841" s="68" t="n">
        <x:f>IF(B841="Активна",F841*E841,0)</x:f>
        <x:v>0</x:v>
      </x:c>
      <x:c r="I841" s="68" t="n">
        <x:f>IF(AND(B841="Активна",G841&lt;&gt;"Програш"),F841*E841,0)</x:f>
        <x:v>0</x:v>
      </x:c>
      <x:c r="J841" s="68" t="n">
        <x:f>IF(AND(B841="Активна",G841="Виграш"),F841*E841,0)</x:f>
        <x:v>0</x:v>
      </x:c>
    </x:row>
    <x:row r="842">
      <x:c r="A842" t="n">
        <x:v>841</x:v>
      </x:c>
      <x:c r="B842" t="str">
        <x:f>IF(AND(C842='Калькулятор'!$B$6,'Калькулятор'!$D$13="Так",'Калькулятор'!$D$16="Так",'Калькулятор'!$D$19="Так",'Калькулятор'!$D$21="Так",'Калькулятор'!$D$22="Так"),"Активна","")</x:f>
      </x:c>
      <x:c r="C842" t="n">
        <x:v>5</x:v>
      </x:c>
      <x:c r="D842" t="str">
        <x:v>1+4+7+9+10</x:v>
      </x:c>
      <x:c r="E842" s="66" t="str">
        <x:f>IF(B842="Активна",'Калькулятор'!$C$13*'Калькулятор'!$C$16*'Калькулятор'!$C$19*'Калькулятор'!$C$21*'Калькулятор'!$C$22,"")</x:f>
      </x:c>
      <x:c r="F842" s="68" t="n">
        <x:f>IF(B842="Активна",'Калькулятор'!$B$9,0)</x:f>
        <x:v>0</x:v>
      </x:c>
      <x:c r="G842" t="str">
        <x:f>IF(B842&lt;&gt;"Активна","",IF(AND('Калькулятор'!$E$13="Виграш",'Калькулятор'!$E$16="Виграш",'Калькулятор'!$E$19="Виграш",'Калькулятор'!$E$21="Виграш",'Калькулятор'!$E$22="Виграш"),"Виграш",IF(AND('Калькулятор'!$E$13&lt;&gt;"Програш",'Калькулятор'!$E$16&lt;&gt;"Програш",'Калькулятор'!$E$19&lt;&gt;"Програш",'Калькулятор'!$E$21&lt;&gt;"Програш",'Калькулятор'!$E$22&lt;&gt;"Програш"),"Очікується","Програш")))</x:f>
      </x:c>
      <x:c r="H842" s="68" t="n">
        <x:f>IF(B842="Активна",F842*E842,0)</x:f>
        <x:v>0</x:v>
      </x:c>
      <x:c r="I842" s="68" t="n">
        <x:f>IF(AND(B842="Активна",G842&lt;&gt;"Програш"),F842*E842,0)</x:f>
        <x:v>0</x:v>
      </x:c>
      <x:c r="J842" s="68" t="n">
        <x:f>IF(AND(B842="Активна",G842="Виграш"),F842*E842,0)</x:f>
        <x:v>0</x:v>
      </x:c>
    </x:row>
    <x:row r="843">
      <x:c r="A843" t="n">
        <x:v>842</x:v>
      </x:c>
      <x:c r="B843" t="str">
        <x:f>IF(AND(C843='Калькулятор'!$B$6,'Калькулятор'!$D$14="Так",'Калькулятор'!$D$16="Так",'Калькулятор'!$D$19="Так",'Калькулятор'!$D$21="Так",'Калькулятор'!$D$22="Так"),"Активна","")</x:f>
      </x:c>
      <x:c r="C843" t="n">
        <x:v>5</x:v>
      </x:c>
      <x:c r="D843" t="str">
        <x:v>2+4+7+9+10</x:v>
      </x:c>
      <x:c r="E843" s="66" t="str">
        <x:f>IF(B843="Активна",'Калькулятор'!$C$14*'Калькулятор'!$C$16*'Калькулятор'!$C$19*'Калькулятор'!$C$21*'Калькулятор'!$C$22,"")</x:f>
      </x:c>
      <x:c r="F843" s="68" t="n">
        <x:f>IF(B843="Активна",'Калькулятор'!$B$9,0)</x:f>
        <x:v>0</x:v>
      </x:c>
      <x:c r="G843" t="str">
        <x:f>IF(B843&lt;&gt;"Активна","",IF(AND('Калькулятор'!$E$14="Виграш",'Калькулятор'!$E$16="Виграш",'Калькулятор'!$E$19="Виграш",'Калькулятор'!$E$21="Виграш",'Калькулятор'!$E$22="Виграш"),"Виграш",IF(AND('Калькулятор'!$E$14&lt;&gt;"Програш",'Калькулятор'!$E$16&lt;&gt;"Програш",'Калькулятор'!$E$19&lt;&gt;"Програш",'Калькулятор'!$E$21&lt;&gt;"Програш",'Калькулятор'!$E$22&lt;&gt;"Програш"),"Очікується","Програш")))</x:f>
      </x:c>
      <x:c r="H843" s="68" t="n">
        <x:f>IF(B843="Активна",F843*E843,0)</x:f>
        <x:v>0</x:v>
      </x:c>
      <x:c r="I843" s="68" t="n">
        <x:f>IF(AND(B843="Активна",G843&lt;&gt;"Програш"),F843*E843,0)</x:f>
        <x:v>0</x:v>
      </x:c>
      <x:c r="J843" s="68" t="n">
        <x:f>IF(AND(B843="Активна",G843="Виграш"),F843*E843,0)</x:f>
        <x:v>0</x:v>
      </x:c>
    </x:row>
    <x:row r="844">
      <x:c r="A844" t="n">
        <x:v>843</x:v>
      </x:c>
      <x:c r="B844" t="str">
        <x:f>IF(AND(C844='Калькулятор'!$B$6,'Калькулятор'!$D$13="Так",'Калькулятор'!$D$14="Так",'Калькулятор'!$D$16="Так",'Калькулятор'!$D$19="Так",'Калькулятор'!$D$21="Так",'Калькулятор'!$D$22="Так"),"Активна","")</x:f>
      </x:c>
      <x:c r="C844" t="n">
        <x:v>6</x:v>
      </x:c>
      <x:c r="D844" t="str">
        <x:v>1+2+4+7+9+10</x:v>
      </x:c>
      <x:c r="E844" s="66" t="str">
        <x:f>IF(B844="Активна",'Калькулятор'!$C$13*'Калькулятор'!$C$14*'Калькулятор'!$C$16*'Калькулятор'!$C$19*'Калькулятор'!$C$21*'Калькулятор'!$C$22,"")</x:f>
      </x:c>
      <x:c r="F844" s="68" t="n">
        <x:f>IF(B844="Активна",'Калькулятор'!$B$9,0)</x:f>
        <x:v>0</x:v>
      </x:c>
      <x:c r="G844" t="str">
        <x:f>IF(B844&lt;&gt;"Активна","",IF(AND('Калькулятор'!$E$13="Виграш",'Калькулятор'!$E$14="Виграш",'Калькулятор'!$E$16="Виграш",'Калькулятор'!$E$19="Виграш",'Калькулятор'!$E$21="Виграш",'Калькулятор'!$E$22="Виграш"),"Виграш",IF(AND('Калькулятор'!$E$13&lt;&gt;"Програш",'Калькулятор'!$E$14&lt;&gt;"Програш",'Калькулятор'!$E$16&lt;&gt;"Програш",'Калькулятор'!$E$19&lt;&gt;"Програш",'Калькулятор'!$E$21&lt;&gt;"Програш",'Калькулятор'!$E$22&lt;&gt;"Програш"),"Очікується","Програш")))</x:f>
      </x:c>
      <x:c r="H844" s="68" t="n">
        <x:f>IF(B844="Активна",F844*E844,0)</x:f>
        <x:v>0</x:v>
      </x:c>
      <x:c r="I844" s="68" t="n">
        <x:f>IF(AND(B844="Активна",G844&lt;&gt;"Програш"),F844*E844,0)</x:f>
        <x:v>0</x:v>
      </x:c>
      <x:c r="J844" s="68" t="n">
        <x:f>IF(AND(B844="Активна",G844="Виграш"),F844*E844,0)</x:f>
        <x:v>0</x:v>
      </x:c>
    </x:row>
    <x:row r="845">
      <x:c r="A845" t="n">
        <x:v>844</x:v>
      </x:c>
      <x:c r="B845" t="str">
        <x:f>IF(AND(C845='Калькулятор'!$B$6,'Калькулятор'!$D$15="Так",'Калькулятор'!$D$16="Так",'Калькулятор'!$D$19="Так",'Калькулятор'!$D$21="Так",'Калькулятор'!$D$22="Так"),"Активна","")</x:f>
      </x:c>
      <x:c r="C845" t="n">
        <x:v>5</x:v>
      </x:c>
      <x:c r="D845" t="str">
        <x:v>3+4+7+9+10</x:v>
      </x:c>
      <x:c r="E845" s="66" t="str">
        <x:f>IF(B845="Активна",'Калькулятор'!$C$15*'Калькулятор'!$C$16*'Калькулятор'!$C$19*'Калькулятор'!$C$21*'Калькулятор'!$C$22,"")</x:f>
      </x:c>
      <x:c r="F845" s="68" t="n">
        <x:f>IF(B845="Активна",'Калькулятор'!$B$9,0)</x:f>
        <x:v>0</x:v>
      </x:c>
      <x:c r="G845" t="str">
        <x:f>IF(B845&lt;&gt;"Активна","",IF(AND('Калькулятор'!$E$15="Виграш",'Калькулятор'!$E$16="Виграш",'Калькулятор'!$E$19="Виграш",'Калькулятор'!$E$21="Виграш",'Калькулятор'!$E$22="Виграш"),"Виграш",IF(AND('Калькулятор'!$E$15&lt;&gt;"Програш",'Калькулятор'!$E$16&lt;&gt;"Програш",'Калькулятор'!$E$19&lt;&gt;"Програш",'Калькулятор'!$E$21&lt;&gt;"Програш",'Калькулятор'!$E$22&lt;&gt;"Програш"),"Очікується","Програш")))</x:f>
      </x:c>
      <x:c r="H845" s="68" t="n">
        <x:f>IF(B845="Активна",F845*E845,0)</x:f>
        <x:v>0</x:v>
      </x:c>
      <x:c r="I845" s="68" t="n">
        <x:f>IF(AND(B845="Активна",G845&lt;&gt;"Програш"),F845*E845,0)</x:f>
        <x:v>0</x:v>
      </x:c>
      <x:c r="J845" s="68" t="n">
        <x:f>IF(AND(B845="Активна",G845="Виграш"),F845*E845,0)</x:f>
        <x:v>0</x:v>
      </x:c>
    </x:row>
    <x:row r="846">
      <x:c r="A846" t="n">
        <x:v>845</x:v>
      </x:c>
      <x:c r="B846" t="str">
        <x:f>IF(AND(C846='Калькулятор'!$B$6,'Калькулятор'!$D$13="Так",'Калькулятор'!$D$15="Так",'Калькулятор'!$D$16="Так",'Калькулятор'!$D$19="Так",'Калькулятор'!$D$21="Так",'Калькулятор'!$D$22="Так"),"Активна","")</x:f>
      </x:c>
      <x:c r="C846" t="n">
        <x:v>6</x:v>
      </x:c>
      <x:c r="D846" t="str">
        <x:v>1+3+4+7+9+10</x:v>
      </x:c>
      <x:c r="E846" s="66" t="str">
        <x:f>IF(B846="Активна",'Калькулятор'!$C$13*'Калькулятор'!$C$15*'Калькулятор'!$C$16*'Калькулятор'!$C$19*'Калькулятор'!$C$21*'Калькулятор'!$C$22,"")</x:f>
      </x:c>
      <x:c r="F846" s="68" t="n">
        <x:f>IF(B846="Активна",'Калькулятор'!$B$9,0)</x:f>
        <x:v>0</x:v>
      </x:c>
      <x:c r="G846" t="str">
        <x:f>IF(B846&lt;&gt;"Активна","",IF(AND('Калькулятор'!$E$13="Виграш",'Калькулятор'!$E$15="Виграш",'Калькулятор'!$E$16="Виграш",'Калькулятор'!$E$19="Виграш",'Калькулятор'!$E$21="Виграш",'Калькулятор'!$E$22="Виграш"),"Виграш",IF(AND('Калькулятор'!$E$13&lt;&gt;"Програш",'Калькулятор'!$E$15&lt;&gt;"Програш",'Калькулятор'!$E$16&lt;&gt;"Програш",'Калькулятор'!$E$19&lt;&gt;"Програш",'Калькулятор'!$E$21&lt;&gt;"Програш",'Калькулятор'!$E$22&lt;&gt;"Програш"),"Очікується","Програш")))</x:f>
      </x:c>
      <x:c r="H846" s="68" t="n">
        <x:f>IF(B846="Активна",F846*E846,0)</x:f>
        <x:v>0</x:v>
      </x:c>
      <x:c r="I846" s="68" t="n">
        <x:f>IF(AND(B846="Активна",G846&lt;&gt;"Програш"),F846*E846,0)</x:f>
        <x:v>0</x:v>
      </x:c>
      <x:c r="J846" s="68" t="n">
        <x:f>IF(AND(B846="Активна",G846="Виграш"),F846*E846,0)</x:f>
        <x:v>0</x:v>
      </x:c>
    </x:row>
    <x:row r="847">
      <x:c r="A847" t="n">
        <x:v>846</x:v>
      </x:c>
      <x:c r="B847" t="str">
        <x:f>IF(AND(C847='Калькулятор'!$B$6,'Калькулятор'!$D$14="Так",'Калькулятор'!$D$15="Так",'Калькулятор'!$D$16="Так",'Калькулятор'!$D$19="Так",'Калькулятор'!$D$21="Так",'Калькулятор'!$D$22="Так"),"Активна","")</x:f>
      </x:c>
      <x:c r="C847" t="n">
        <x:v>6</x:v>
      </x:c>
      <x:c r="D847" t="str">
        <x:v>2+3+4+7+9+10</x:v>
      </x:c>
      <x:c r="E847" s="66" t="str">
        <x:f>IF(B847="Активна",'Калькулятор'!$C$14*'Калькулятор'!$C$15*'Калькулятор'!$C$16*'Калькулятор'!$C$19*'Калькулятор'!$C$21*'Калькулятор'!$C$22,"")</x:f>
      </x:c>
      <x:c r="F847" s="68" t="n">
        <x:f>IF(B847="Активна",'Калькулятор'!$B$9,0)</x:f>
        <x:v>0</x:v>
      </x:c>
      <x:c r="G847" t="str">
        <x:f>IF(B847&lt;&gt;"Активна","",IF(AND('Калькулятор'!$E$14="Виграш",'Калькулятор'!$E$15="Виграш",'Калькулятор'!$E$16="Виграш",'Калькулятор'!$E$19="Виграш",'Калькулятор'!$E$21="Виграш",'Калькулятор'!$E$22="Виграш"),"Виграш",IF(AND('Калькулятор'!$E$14&lt;&gt;"Програш",'Калькулятор'!$E$15&lt;&gt;"Програш",'Калькулятор'!$E$16&lt;&gt;"Програш",'Калькулятор'!$E$19&lt;&gt;"Програш",'Калькулятор'!$E$21&lt;&gt;"Програш",'Калькулятор'!$E$22&lt;&gt;"Програш"),"Очікується","Програш")))</x:f>
      </x:c>
      <x:c r="H847" s="68" t="n">
        <x:f>IF(B847="Активна",F847*E847,0)</x:f>
        <x:v>0</x:v>
      </x:c>
      <x:c r="I847" s="68" t="n">
        <x:f>IF(AND(B847="Активна",G847&lt;&gt;"Програш"),F847*E847,0)</x:f>
        <x:v>0</x:v>
      </x:c>
      <x:c r="J847" s="68" t="n">
        <x:f>IF(AND(B847="Активна",G847="Виграш"),F847*E847,0)</x:f>
        <x:v>0</x:v>
      </x:c>
    </x:row>
    <x:row r="848">
      <x:c r="A848" t="n">
        <x:v>847</x:v>
      </x:c>
      <x:c r="B848" t="str">
        <x:f>IF(AND(C848='Калькулятор'!$B$6,'Калькулятор'!$D$13="Так",'Калькулятор'!$D$14="Так",'Калькулятор'!$D$15="Так",'Калькулятор'!$D$16="Так",'Калькулятор'!$D$19="Так",'Калькулятор'!$D$21="Так",'Калькулятор'!$D$22="Так"),"Активна","")</x:f>
      </x:c>
      <x:c r="C848" t="n">
        <x:v>7</x:v>
      </x:c>
      <x:c r="D848" t="str">
        <x:v>1+2+3+4+7+9+10</x:v>
      </x:c>
      <x:c r="E848" s="66" t="str">
        <x:f>IF(B848="Активна",'Калькулятор'!$C$13*'Калькулятор'!$C$14*'Калькулятор'!$C$15*'Калькулятор'!$C$16*'Калькулятор'!$C$19*'Калькулятор'!$C$21*'Калькулятор'!$C$22,"")</x:f>
      </x:c>
      <x:c r="F848" s="68" t="n">
        <x:f>IF(B848="Активна",'Калькулятор'!$B$9,0)</x:f>
        <x:v>0</x:v>
      </x:c>
      <x:c r="G848" t="str">
        <x:f>IF(B848&lt;&gt;"Активна","",IF(AND('Калькулятор'!$E$13="Виграш",'Калькулятор'!$E$14="Виграш",'Калькулятор'!$E$15="Виграш",'Калькулятор'!$E$16="Виграш",'Калькулятор'!$E$19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$19&lt;&gt;"Програш",'Калькулятор'!$E$21&lt;&gt;"Програш",'Калькулятор'!$E$22&lt;&gt;"Програш"),"Очікується","Програш")))</x:f>
      </x:c>
      <x:c r="H848" s="68" t="n">
        <x:f>IF(B848="Активна",F848*E848,0)</x:f>
        <x:v>0</x:v>
      </x:c>
      <x:c r="I848" s="68" t="n">
        <x:f>IF(AND(B848="Активна",G848&lt;&gt;"Програш"),F848*E848,0)</x:f>
        <x:v>0</x:v>
      </x:c>
      <x:c r="J848" s="68" t="n">
        <x:f>IF(AND(B848="Активна",G848="Виграш"),F848*E848,0)</x:f>
        <x:v>0</x:v>
      </x:c>
    </x:row>
    <x:row r="849">
      <x:c r="A849" t="n">
        <x:v>848</x:v>
      </x:c>
      <x:c r="B849" t="str">
        <x:f>IF(AND(C849='Калькулятор'!$B$6,'Калькулятор'!$D$17="Так",'Калькулятор'!$D$19="Так",'Калькулятор'!$D$21="Так",'Калькулятор'!$D$22="Так"),"Активна","")</x:f>
      </x:c>
      <x:c r="C849" t="n">
        <x:v>4</x:v>
      </x:c>
      <x:c r="D849" t="str">
        <x:v>5+7+9+10</x:v>
      </x:c>
      <x:c r="E849" s="66" t="str">
        <x:f>IF(B849="Активна",'Калькулятор'!$C$17*'Калькулятор'!$C$19*'Калькулятор'!$C$21*'Калькулятор'!$C$22,"")</x:f>
      </x:c>
      <x:c r="F849" s="68" t="n">
        <x:f>IF(B849="Активна",'Калькулятор'!$B$9,0)</x:f>
        <x:v>0</x:v>
      </x:c>
      <x:c r="G849" t="str">
        <x:f>IF(B849&lt;&gt;"Активна","",IF(AND('Калькулятор'!$E$17="Виграш",'Калькулятор'!$E$19="Виграш",'Калькулятор'!$E$21="Виграш",'Калькулятор'!$E$22="Виграш"),"Виграш",IF(AND('Калькулятор'!$E$17&lt;&gt;"Програш",'Калькулятор'!$E$19&lt;&gt;"Програш",'Калькулятор'!$E$21&lt;&gt;"Програш",'Калькулятор'!$E$22&lt;&gt;"Програш"),"Очікується","Програш")))</x:f>
      </x:c>
      <x:c r="H849" s="68" t="n">
        <x:f>IF(B849="Активна",F849*E849,0)</x:f>
        <x:v>0</x:v>
      </x:c>
      <x:c r="I849" s="68" t="n">
        <x:f>IF(AND(B849="Активна",G849&lt;&gt;"Програш"),F849*E849,0)</x:f>
        <x:v>0</x:v>
      </x:c>
      <x:c r="J849" s="68" t="n">
        <x:f>IF(AND(B849="Активна",G849="Виграш"),F849*E849,0)</x:f>
        <x:v>0</x:v>
      </x:c>
    </x:row>
    <x:row r="850">
      <x:c r="A850" t="n">
        <x:v>849</x:v>
      </x:c>
      <x:c r="B850" t="str">
        <x:f>IF(AND(C850='Калькулятор'!$B$6,'Калькулятор'!$D$13="Так",'Калькулятор'!$D$17="Так",'Калькулятор'!$D$19="Так",'Калькулятор'!$D$21="Так",'Калькулятор'!$D$22="Так"),"Активна","")</x:f>
      </x:c>
      <x:c r="C850" t="n">
        <x:v>5</x:v>
      </x:c>
      <x:c r="D850" t="str">
        <x:v>1+5+7+9+10</x:v>
      </x:c>
      <x:c r="E850" s="66" t="str">
        <x:f>IF(B850="Активна",'Калькулятор'!$C$13*'Калькулятор'!$C$17*'Калькулятор'!$C$19*'Калькулятор'!$C$21*'Калькулятор'!$C$22,"")</x:f>
      </x:c>
      <x:c r="F850" s="68" t="n">
        <x:f>IF(B850="Активна",'Калькулятор'!$B$9,0)</x:f>
        <x:v>0</x:v>
      </x:c>
      <x:c r="G850" t="str">
        <x:f>IF(B850&lt;&gt;"Активна","",IF(AND('Калькулятор'!$E$13="Виграш",'Калькулятор'!$E$17="Виграш",'Калькулятор'!$E$19="Виграш",'Калькулятор'!$E$21="Виграш",'Калькулятор'!$E$22="Виграш"),"Виграш",IF(AND('Калькулятор'!$E$13&lt;&gt;"Програш",'Калькулятор'!$E$17&lt;&gt;"Програш",'Калькулятор'!$E$19&lt;&gt;"Програш",'Калькулятор'!$E$21&lt;&gt;"Програш",'Калькулятор'!$E$22&lt;&gt;"Програш"),"Очікується","Програш")))</x:f>
      </x:c>
      <x:c r="H850" s="68" t="n">
        <x:f>IF(B850="Активна",F850*E850,0)</x:f>
        <x:v>0</x:v>
      </x:c>
      <x:c r="I850" s="68" t="n">
        <x:f>IF(AND(B850="Активна",G850&lt;&gt;"Програш"),F850*E850,0)</x:f>
        <x:v>0</x:v>
      </x:c>
      <x:c r="J850" s="68" t="n">
        <x:f>IF(AND(B850="Активна",G850="Виграш"),F850*E850,0)</x:f>
        <x:v>0</x:v>
      </x:c>
    </x:row>
    <x:row r="851">
      <x:c r="A851" t="n">
        <x:v>850</x:v>
      </x:c>
      <x:c r="B851" t="str">
        <x:f>IF(AND(C851='Калькулятор'!$B$6,'Калькулятор'!$D$14="Так",'Калькулятор'!$D$17="Так",'Калькулятор'!$D$19="Так",'Калькулятор'!$D$21="Так",'Калькулятор'!$D$22="Так"),"Активна","")</x:f>
      </x:c>
      <x:c r="C851" t="n">
        <x:v>5</x:v>
      </x:c>
      <x:c r="D851" t="str">
        <x:v>2+5+7+9+10</x:v>
      </x:c>
      <x:c r="E851" s="66" t="str">
        <x:f>IF(B851="Активна",'Калькулятор'!$C$14*'Калькулятор'!$C$17*'Калькулятор'!$C$19*'Калькулятор'!$C$21*'Калькулятор'!$C$22,"")</x:f>
      </x:c>
      <x:c r="F851" s="68" t="n">
        <x:f>IF(B851="Активна",'Калькулятор'!$B$9,0)</x:f>
        <x:v>0</x:v>
      </x:c>
      <x:c r="G851" t="str">
        <x:f>IF(B851&lt;&gt;"Активна","",IF(AND('Калькулятор'!$E$14="Виграш",'Калькулятор'!$E$17="Виграш",'Калькулятор'!$E$19="Виграш",'Калькулятор'!$E$21="Виграш",'Калькулятор'!$E$22="Виграш"),"Виграш",IF(AND('Калькулятор'!$E$14&lt;&gt;"Програш",'Калькулятор'!$E$17&lt;&gt;"Програш",'Калькулятор'!$E$19&lt;&gt;"Програш",'Калькулятор'!$E$21&lt;&gt;"Програш",'Калькулятор'!$E$22&lt;&gt;"Програш"),"Очікується","Програш")))</x:f>
      </x:c>
      <x:c r="H851" s="68" t="n">
        <x:f>IF(B851="Активна",F851*E851,0)</x:f>
        <x:v>0</x:v>
      </x:c>
      <x:c r="I851" s="68" t="n">
        <x:f>IF(AND(B851="Активна",G851&lt;&gt;"Програш"),F851*E851,0)</x:f>
        <x:v>0</x:v>
      </x:c>
      <x:c r="J851" s="68" t="n">
        <x:f>IF(AND(B851="Активна",G851="Виграш"),F851*E851,0)</x:f>
        <x:v>0</x:v>
      </x:c>
    </x:row>
    <x:row r="852">
      <x:c r="A852" t="n">
        <x:v>851</x:v>
      </x:c>
      <x:c r="B852" t="str">
        <x:f>IF(AND(C852='Калькулятор'!$B$6,'Калькулятор'!$D$13="Так",'Калькулятор'!$D$14="Так",'Калькулятор'!$D$17="Так",'Калькулятор'!$D$19="Так",'Калькулятор'!$D$21="Так",'Калькулятор'!$D$22="Так"),"Активна","")</x:f>
      </x:c>
      <x:c r="C852" t="n">
        <x:v>6</x:v>
      </x:c>
      <x:c r="D852" t="str">
        <x:v>1+2+5+7+9+10</x:v>
      </x:c>
      <x:c r="E852" s="66" t="str">
        <x:f>IF(B852="Активна",'Калькулятор'!$C$13*'Калькулятор'!$C$14*'Калькулятор'!$C$17*'Калькулятор'!$C$19*'Калькулятор'!$C$21*'Калькулятор'!$C$22,"")</x:f>
      </x:c>
      <x:c r="F852" s="68" t="n">
        <x:f>IF(B852="Активна",'Калькулятор'!$B$9,0)</x:f>
        <x:v>0</x:v>
      </x:c>
      <x:c r="G852" t="str">
        <x:f>IF(B852&lt;&gt;"Активна","",IF(AND('Калькулятор'!$E$13="Виграш",'Калькулятор'!$E$14="Виграш",'Калькулятор'!$E$17="Виграш",'Калькулятор'!$E$19="Виграш",'Калькулятор'!$E$21="Виграш",'Калькулятор'!$E$22="Виграш"),"Виграш",IF(AND('Калькулятор'!$E$13&lt;&gt;"Програш",'Калькулятор'!$E$14&lt;&gt;"Програш",'Калькулятор'!$E$17&lt;&gt;"Програш",'Калькулятор'!$E$19&lt;&gt;"Програш",'Калькулятор'!$E$21&lt;&gt;"Програш",'Калькулятор'!$E$22&lt;&gt;"Програш"),"Очікується","Програш")))</x:f>
      </x:c>
      <x:c r="H852" s="68" t="n">
        <x:f>IF(B852="Активна",F852*E852,0)</x:f>
        <x:v>0</x:v>
      </x:c>
      <x:c r="I852" s="68" t="n">
        <x:f>IF(AND(B852="Активна",G852&lt;&gt;"Програш"),F852*E852,0)</x:f>
        <x:v>0</x:v>
      </x:c>
      <x:c r="J852" s="68" t="n">
        <x:f>IF(AND(B852="Активна",G852="Виграш"),F852*E852,0)</x:f>
        <x:v>0</x:v>
      </x:c>
    </x:row>
    <x:row r="853">
      <x:c r="A853" t="n">
        <x:v>852</x:v>
      </x:c>
      <x:c r="B853" t="str">
        <x:f>IF(AND(C853='Калькулятор'!$B$6,'Калькулятор'!$D$15="Так",'Калькулятор'!$D$17="Так",'Калькулятор'!$D$19="Так",'Калькулятор'!$D$21="Так",'Калькулятор'!$D$22="Так"),"Активна","")</x:f>
      </x:c>
      <x:c r="C853" t="n">
        <x:v>5</x:v>
      </x:c>
      <x:c r="D853" t="str">
        <x:v>3+5+7+9+10</x:v>
      </x:c>
      <x:c r="E853" s="66" t="str">
        <x:f>IF(B853="Активна",'Калькулятор'!$C$15*'Калькулятор'!$C$17*'Калькулятор'!$C$19*'Калькулятор'!$C$21*'Калькулятор'!$C$22,"")</x:f>
      </x:c>
      <x:c r="F853" s="68" t="n">
        <x:f>IF(B853="Активна",'Калькулятор'!$B$9,0)</x:f>
        <x:v>0</x:v>
      </x:c>
      <x:c r="G853" t="str">
        <x:f>IF(B853&lt;&gt;"Активна","",IF(AND('Калькулятор'!$E$15="Виграш",'Калькулятор'!$E$17="Виграш",'Калькулятор'!$E$19="Виграш",'Калькулятор'!$E$21="Виграш",'Калькулятор'!$E$22="Виграш"),"Виграш",IF(AND('Калькулятор'!$E$15&lt;&gt;"Програш",'Калькулятор'!$E$17&lt;&gt;"Програш",'Калькулятор'!$E$19&lt;&gt;"Програш",'Калькулятор'!$E$21&lt;&gt;"Програш",'Калькулятор'!$E$22&lt;&gt;"Програш"),"Очікується","Програш")))</x:f>
      </x:c>
      <x:c r="H853" s="68" t="n">
        <x:f>IF(B853="Активна",F853*E853,0)</x:f>
        <x:v>0</x:v>
      </x:c>
      <x:c r="I853" s="68" t="n">
        <x:f>IF(AND(B853="Активна",G853&lt;&gt;"Програш"),F853*E853,0)</x:f>
        <x:v>0</x:v>
      </x:c>
      <x:c r="J853" s="68" t="n">
        <x:f>IF(AND(B853="Активна",G853="Виграш"),F853*E853,0)</x:f>
        <x:v>0</x:v>
      </x:c>
    </x:row>
    <x:row r="854">
      <x:c r="A854" t="n">
        <x:v>853</x:v>
      </x:c>
      <x:c r="B854" t="str">
        <x:f>IF(AND(C854='Калькулятор'!$B$6,'Калькулятор'!$D$13="Так",'Калькулятор'!$D$15="Так",'Калькулятор'!$D$17="Так",'Калькулятор'!$D$19="Так",'Калькулятор'!$D$21="Так",'Калькулятор'!$D$22="Так"),"Активна","")</x:f>
      </x:c>
      <x:c r="C854" t="n">
        <x:v>6</x:v>
      </x:c>
      <x:c r="D854" t="str">
        <x:v>1+3+5+7+9+10</x:v>
      </x:c>
      <x:c r="E854" s="66" t="str">
        <x:f>IF(B854="Активна",'Калькулятор'!$C$13*'Калькулятор'!$C$15*'Калькулятор'!$C$17*'Калькулятор'!$C$19*'Калькулятор'!$C$21*'Калькулятор'!$C$22,"")</x:f>
      </x:c>
      <x:c r="F854" s="68" t="n">
        <x:f>IF(B854="Активна",'Калькулятор'!$B$9,0)</x:f>
        <x:v>0</x:v>
      </x:c>
      <x:c r="G854" t="str">
        <x:f>IF(B854&lt;&gt;"Активна","",IF(AND('Калькулятор'!$E$13="Виграш",'Калькулятор'!$E$15="Виграш",'Калькулятор'!$E$17="Виграш",'Калькулятор'!$E$19="Виграш",'Калькулятор'!$E$21="Виграш",'Калькулятор'!$E$22="Виграш"),"Виграш",IF(AND('Калькулятор'!$E$13&lt;&gt;"Програш",'Калькулятор'!$E$15&lt;&gt;"Програш",'Калькулятор'!$E$17&lt;&gt;"Програш",'Калькулятор'!$E$19&lt;&gt;"Програш",'Калькулятор'!$E$21&lt;&gt;"Програш",'Калькулятор'!$E$22&lt;&gt;"Програш"),"Очікується","Програш")))</x:f>
      </x:c>
      <x:c r="H854" s="68" t="n">
        <x:f>IF(B854="Активна",F854*E854,0)</x:f>
        <x:v>0</x:v>
      </x:c>
      <x:c r="I854" s="68" t="n">
        <x:f>IF(AND(B854="Активна",G854&lt;&gt;"Програш"),F854*E854,0)</x:f>
        <x:v>0</x:v>
      </x:c>
      <x:c r="J854" s="68" t="n">
        <x:f>IF(AND(B854="Активна",G854="Виграш"),F854*E854,0)</x:f>
        <x:v>0</x:v>
      </x:c>
    </x:row>
    <x:row r="855">
      <x:c r="A855" t="n">
        <x:v>854</x:v>
      </x:c>
      <x:c r="B855" t="str">
        <x:f>IF(AND(C855='Калькулятор'!$B$6,'Калькулятор'!$D$14="Так",'Калькулятор'!$D$15="Так",'Калькулятор'!$D$17="Так",'Калькулятор'!$D$19="Так",'Калькулятор'!$D$21="Так",'Калькулятор'!$D$22="Так"),"Активна","")</x:f>
      </x:c>
      <x:c r="C855" t="n">
        <x:v>6</x:v>
      </x:c>
      <x:c r="D855" t="str">
        <x:v>2+3+5+7+9+10</x:v>
      </x:c>
      <x:c r="E855" s="66" t="str">
        <x:f>IF(B855="Активна",'Калькулятор'!$C$14*'Калькулятор'!$C$15*'Калькулятор'!$C$17*'Калькулятор'!$C$19*'Калькулятор'!$C$21*'Калькулятор'!$C$22,"")</x:f>
      </x:c>
      <x:c r="F855" s="68" t="n">
        <x:f>IF(B855="Активна",'Калькулятор'!$B$9,0)</x:f>
        <x:v>0</x:v>
      </x:c>
      <x:c r="G855" t="str">
        <x:f>IF(B855&lt;&gt;"Активна","",IF(AND('Калькулятор'!$E$14="Виграш",'Калькулятор'!$E$15="Виграш",'Калькулятор'!$E$17="Виграш",'Калькулятор'!$E$19="Виграш",'Калькулятор'!$E$21="Виграш",'Калькулятор'!$E$22="Виграш"),"Виграш",IF(AND('Калькулятор'!$E$14&lt;&gt;"Програш",'Калькулятор'!$E$15&lt;&gt;"Програш",'Калькулятор'!$E$17&lt;&gt;"Програш",'Калькулятор'!$E$19&lt;&gt;"Програш",'Калькулятор'!$E$21&lt;&gt;"Програш",'Калькулятор'!$E$22&lt;&gt;"Програш"),"Очікується","Програш")))</x:f>
      </x:c>
      <x:c r="H855" s="68" t="n">
        <x:f>IF(B855="Активна",F855*E855,0)</x:f>
        <x:v>0</x:v>
      </x:c>
      <x:c r="I855" s="68" t="n">
        <x:f>IF(AND(B855="Активна",G855&lt;&gt;"Програш"),F855*E855,0)</x:f>
        <x:v>0</x:v>
      </x:c>
      <x:c r="J855" s="68" t="n">
        <x:f>IF(AND(B855="Активна",G855="Виграш"),F855*E855,0)</x:f>
        <x:v>0</x:v>
      </x:c>
    </x:row>
    <x:row r="856">
      <x:c r="A856" t="n">
        <x:v>855</x:v>
      </x:c>
      <x:c r="B856" t="str">
        <x:f>IF(AND(C856='Калькулятор'!$B$6,'Калькулятор'!$D$13="Так",'Калькулятор'!$D$14="Так",'Калькулятор'!$D$15="Так",'Калькулятор'!$D$17="Так",'Калькулятор'!$D$19="Так",'Калькулятор'!$D$21="Так",'Калькулятор'!$D$22="Так"),"Активна","")</x:f>
      </x:c>
      <x:c r="C856" t="n">
        <x:v>7</x:v>
      </x:c>
      <x:c r="D856" t="str">
        <x:v>1+2+3+5+7+9+10</x:v>
      </x:c>
      <x:c r="E856" s="66" t="str">
        <x:f>IF(B856="Активна",'Калькулятор'!$C$13*'Калькулятор'!$C$14*'Калькулятор'!$C$15*'Калькулятор'!$C$17*'Калькулятор'!$C$19*'Калькулятор'!$C$21*'Калькулятор'!$C$22,"")</x:f>
      </x:c>
      <x:c r="F856" s="68" t="n">
        <x:f>IF(B856="Активна",'Калькулятор'!$B$9,0)</x:f>
        <x:v>0</x:v>
      </x:c>
      <x:c r="G856" t="str">
        <x:f>IF(B856&lt;&gt;"Активна","",IF(AND('Калькулятор'!$E$13="Виграш",'Калькулятор'!$E$14="Виграш",'Калькулятор'!$E$15="Виграш",'Калькулятор'!$E$17="Виграш",'Калькулятор'!$E$19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$19&lt;&gt;"Програш",'Калькулятор'!$E$21&lt;&gt;"Програш",'Калькулятор'!$E$22&lt;&gt;"Програш"),"Очікується","Програш")))</x:f>
      </x:c>
      <x:c r="H856" s="68" t="n">
        <x:f>IF(B856="Активна",F856*E856,0)</x:f>
        <x:v>0</x:v>
      </x:c>
      <x:c r="I856" s="68" t="n">
        <x:f>IF(AND(B856="Активна",G856&lt;&gt;"Програш"),F856*E856,0)</x:f>
        <x:v>0</x:v>
      </x:c>
      <x:c r="J856" s="68" t="n">
        <x:f>IF(AND(B856="Активна",G856="Виграш"),F856*E856,0)</x:f>
        <x:v>0</x:v>
      </x:c>
    </x:row>
    <x:row r="857">
      <x:c r="A857" t="n">
        <x:v>856</x:v>
      </x:c>
      <x:c r="B857" t="str">
        <x:f>IF(AND(C857='Калькулятор'!$B$6,'Калькулятор'!$D$16="Так",'Калькулятор'!$D$17="Так",'Калькулятор'!$D$19="Так",'Калькулятор'!$D$21="Так",'Калькулятор'!$D$22="Так"),"Активна","")</x:f>
      </x:c>
      <x:c r="C857" t="n">
        <x:v>5</x:v>
      </x:c>
      <x:c r="D857" t="str">
        <x:v>4+5+7+9+10</x:v>
      </x:c>
      <x:c r="E857" s="66" t="str">
        <x:f>IF(B857="Активна",'Калькулятор'!$C$16*'Калькулятор'!$C$17*'Калькулятор'!$C$19*'Калькулятор'!$C$21*'Калькулятор'!$C$22,"")</x:f>
      </x:c>
      <x:c r="F857" s="68" t="n">
        <x:f>IF(B857="Активна",'Калькулятор'!$B$9,0)</x:f>
        <x:v>0</x:v>
      </x:c>
      <x:c r="G857" t="str">
        <x:f>IF(B857&lt;&gt;"Активна","",IF(AND('Калькулятор'!$E$16="Виграш",'Калькулятор'!$E$17="Виграш",'Калькулятор'!$E$19="Виграш",'Калькулятор'!$E$21="Виграш",'Калькулятор'!$E$22="Виграш"),"Виграш",IF(AND('Калькулятор'!$E$16&lt;&gt;"Програш",'Калькулятор'!$E$17&lt;&gt;"Програш",'Калькулятор'!$E$19&lt;&gt;"Програш",'Калькулятор'!$E$21&lt;&gt;"Програш",'Калькулятор'!$E$22&lt;&gt;"Програш"),"Очікується","Програш")))</x:f>
      </x:c>
      <x:c r="H857" s="68" t="n">
        <x:f>IF(B857="Активна",F857*E857,0)</x:f>
        <x:v>0</x:v>
      </x:c>
      <x:c r="I857" s="68" t="n">
        <x:f>IF(AND(B857="Активна",G857&lt;&gt;"Програш"),F857*E857,0)</x:f>
        <x:v>0</x:v>
      </x:c>
      <x:c r="J857" s="68" t="n">
        <x:f>IF(AND(B857="Активна",G857="Виграш"),F857*E857,0)</x:f>
        <x:v>0</x:v>
      </x:c>
    </x:row>
    <x:row r="858">
      <x:c r="A858" t="n">
        <x:v>857</x:v>
      </x:c>
      <x:c r="B858" t="str">
        <x:f>IF(AND(C858='Калькулятор'!$B$6,'Калькулятор'!$D$13="Так",'Калькулятор'!$D$16="Так",'Калькулятор'!$D$17="Так",'Калькулятор'!$D$19="Так",'Калькулятор'!$D$21="Так",'Калькулятор'!$D$22="Так"),"Активна","")</x:f>
      </x:c>
      <x:c r="C858" t="n">
        <x:v>6</x:v>
      </x:c>
      <x:c r="D858" t="str">
        <x:v>1+4+5+7+9+10</x:v>
      </x:c>
      <x:c r="E858" s="66" t="str">
        <x:f>IF(B858="Активна",'Калькулятор'!$C$13*'Калькулятор'!$C$16*'Калькулятор'!$C$17*'Калькулятор'!$C$19*'Калькулятор'!$C$21*'Калькулятор'!$C$22,"")</x:f>
      </x:c>
      <x:c r="F858" s="68" t="n">
        <x:f>IF(B858="Активна",'Калькулятор'!$B$9,0)</x:f>
        <x:v>0</x:v>
      </x:c>
      <x:c r="G858" t="str">
        <x:f>IF(B858&lt;&gt;"Активна","",IF(AND('Калькулятор'!$E$13="Виграш",'Калькулятор'!$E$16="Виграш",'Калькулятор'!$E$17="Виграш",'Калькулятор'!$E$19="Виграш",'Калькулятор'!$E$21="Виграш",'Калькулятор'!$E$22="Виграш"),"Виграш",IF(AND('Калькулятор'!$E$13&lt;&gt;"Програш",'Калькулятор'!$E$16&lt;&gt;"Програш",'Калькулятор'!$E$17&lt;&gt;"Програш",'Калькулятор'!$E$19&lt;&gt;"Програш",'Калькулятор'!$E$21&lt;&gt;"Програш",'Калькулятор'!$E$22&lt;&gt;"Програш"),"Очікується","Програш")))</x:f>
      </x:c>
      <x:c r="H858" s="68" t="n">
        <x:f>IF(B858="Активна",F858*E858,0)</x:f>
        <x:v>0</x:v>
      </x:c>
      <x:c r="I858" s="68" t="n">
        <x:f>IF(AND(B858="Активна",G858&lt;&gt;"Програш"),F858*E858,0)</x:f>
        <x:v>0</x:v>
      </x:c>
      <x:c r="J858" s="68" t="n">
        <x:f>IF(AND(B858="Активна",G858="Виграш"),F858*E858,0)</x:f>
        <x:v>0</x:v>
      </x:c>
    </x:row>
    <x:row r="859">
      <x:c r="A859" t="n">
        <x:v>858</x:v>
      </x:c>
      <x:c r="B859" t="str">
        <x:f>IF(AND(C859='Калькулятор'!$B$6,'Калькулятор'!$D$14="Так",'Калькулятор'!$D$16="Так",'Калькулятор'!$D$17="Так",'Калькулятор'!$D$19="Так",'Калькулятор'!$D$21="Так",'Калькулятор'!$D$22="Так"),"Активна","")</x:f>
      </x:c>
      <x:c r="C859" t="n">
        <x:v>6</x:v>
      </x:c>
      <x:c r="D859" t="str">
        <x:v>2+4+5+7+9+10</x:v>
      </x:c>
      <x:c r="E859" s="66" t="str">
        <x:f>IF(B859="Активна",'Калькулятор'!$C$14*'Калькулятор'!$C$16*'Калькулятор'!$C$17*'Калькулятор'!$C$19*'Калькулятор'!$C$21*'Калькулятор'!$C$22,"")</x:f>
      </x:c>
      <x:c r="F859" s="68" t="n">
        <x:f>IF(B859="Активна",'Калькулятор'!$B$9,0)</x:f>
        <x:v>0</x:v>
      </x:c>
      <x:c r="G859" t="str">
        <x:f>IF(B859&lt;&gt;"Активна","",IF(AND('Калькулятор'!$E$14="Виграш",'Калькулятор'!$E$16="Виграш",'Калькулятор'!$E$17="Виграш",'Калькулятор'!$E$19="Виграш",'Калькулятор'!$E$21="Виграш",'Калькулятор'!$E$22="Виграш"),"Виграш",IF(AND('Калькулятор'!$E$14&lt;&gt;"Програш",'Калькулятор'!$E$16&lt;&gt;"Програш",'Калькулятор'!$E$17&lt;&gt;"Програш",'Калькулятор'!$E$19&lt;&gt;"Програш",'Калькулятор'!$E$21&lt;&gt;"Програш",'Калькулятор'!$E$22&lt;&gt;"Програш"),"Очікується","Програш")))</x:f>
      </x:c>
      <x:c r="H859" s="68" t="n">
        <x:f>IF(B859="Активна",F859*E859,0)</x:f>
        <x:v>0</x:v>
      </x:c>
      <x:c r="I859" s="68" t="n">
        <x:f>IF(AND(B859="Активна",G859&lt;&gt;"Програш"),F859*E859,0)</x:f>
        <x:v>0</x:v>
      </x:c>
      <x:c r="J859" s="68" t="n">
        <x:f>IF(AND(B859="Активна",G859="Виграш"),F859*E859,0)</x:f>
        <x:v>0</x:v>
      </x:c>
    </x:row>
    <x:row r="860">
      <x:c r="A860" t="n">
        <x:v>859</x:v>
      </x:c>
      <x:c r="B860" t="str">
        <x:f>IF(AND(C860='Калькулятор'!$B$6,'Калькулятор'!$D$13="Так",'Калькулятор'!$D$14="Так",'Калькулятор'!$D$16="Так",'Калькулятор'!$D$17="Так",'Калькулятор'!$D$19="Так",'Калькулятор'!$D$21="Так",'Калькулятор'!$D$22="Так"),"Активна","")</x:f>
      </x:c>
      <x:c r="C860" t="n">
        <x:v>7</x:v>
      </x:c>
      <x:c r="D860" t="str">
        <x:v>1+2+4+5+7+9+10</x:v>
      </x:c>
      <x:c r="E860" s="66" t="str">
        <x:f>IF(B860="Активна",'Калькулятор'!$C$13*'Калькулятор'!$C$14*'Калькулятор'!$C$16*'Калькулятор'!$C$17*'Калькулятор'!$C$19*'Калькулятор'!$C$21*'Калькулятор'!$C$22,"")</x:f>
      </x:c>
      <x:c r="F860" s="68" t="n">
        <x:f>IF(B860="Активна",'Калькулятор'!$B$9,0)</x:f>
        <x:v>0</x:v>
      </x:c>
      <x:c r="G860" t="str">
        <x:f>IF(B860&lt;&gt;"Активна","",IF(AND('Калькулятор'!$E$13="Виграш",'Калькулятор'!$E$14="Виграш",'Калькулятор'!$E$16="Виграш",'Калькулятор'!$E$17="Виграш",'Калькулятор'!$E$19="Виграш",'Калькулятор'!$E$21="Виграш",'Калькулятор'!$E$22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$19&lt;&gt;"Програш",'Калькулятор'!$E$21&lt;&gt;"Програш",'Калькулятор'!$E$22&lt;&gt;"Програш"),"Очікується","Програш")))</x:f>
      </x:c>
      <x:c r="H860" s="68" t="n">
        <x:f>IF(B860="Активна",F860*E860,0)</x:f>
        <x:v>0</x:v>
      </x:c>
      <x:c r="I860" s="68" t="n">
        <x:f>IF(AND(B860="Активна",G860&lt;&gt;"Програш"),F860*E860,0)</x:f>
        <x:v>0</x:v>
      </x:c>
      <x:c r="J860" s="68" t="n">
        <x:f>IF(AND(B860="Активна",G860="Виграш"),F860*E860,0)</x:f>
        <x:v>0</x:v>
      </x:c>
    </x:row>
    <x:row r="861">
      <x:c r="A861" t="n">
        <x:v>860</x:v>
      </x:c>
      <x:c r="B861" t="str">
        <x:f>IF(AND(C861='Калькулятор'!$B$6,'Калькулятор'!$D$15="Так",'Калькулятор'!$D$16="Так",'Калькулятор'!$D$17="Так",'Калькулятор'!$D$19="Так",'Калькулятор'!$D$21="Так",'Калькулятор'!$D$22="Так"),"Активна","")</x:f>
      </x:c>
      <x:c r="C861" t="n">
        <x:v>6</x:v>
      </x:c>
      <x:c r="D861" t="str">
        <x:v>3+4+5+7+9+10</x:v>
      </x:c>
      <x:c r="E861" s="66" t="str">
        <x:f>IF(B861="Активна",'Калькулятор'!$C$15*'Калькулятор'!$C$16*'Калькулятор'!$C$17*'Калькулятор'!$C$19*'Калькулятор'!$C$21*'Калькулятор'!$C$22,"")</x:f>
      </x:c>
      <x:c r="F861" s="68" t="n">
        <x:f>IF(B861="Активна",'Калькулятор'!$B$9,0)</x:f>
        <x:v>0</x:v>
      </x:c>
      <x:c r="G861" t="str">
        <x:f>IF(B861&lt;&gt;"Активна","",IF(AND('Калькулятор'!$E$15="Виграш",'Калькулятор'!$E$16="Виграш",'Калькулятор'!$E$17="Виграш",'Калькулятор'!$E$19="Виграш",'Калькулятор'!$E$21="Виграш",'Калькулятор'!$E$22="Виграш"),"Виграш",IF(AND('Калькулятор'!$E$15&lt;&gt;"Програш",'Калькулятор'!$E$16&lt;&gt;"Програш",'Калькулятор'!$E$17&lt;&gt;"Програш",'Калькулятор'!$E$19&lt;&gt;"Програш",'Калькулятор'!$E$21&lt;&gt;"Програш",'Калькулятор'!$E$22&lt;&gt;"Програш"),"Очікується","Програш")))</x:f>
      </x:c>
      <x:c r="H861" s="68" t="n">
        <x:f>IF(B861="Активна",F861*E861,0)</x:f>
        <x:v>0</x:v>
      </x:c>
      <x:c r="I861" s="68" t="n">
        <x:f>IF(AND(B861="Активна",G861&lt;&gt;"Програш"),F861*E861,0)</x:f>
        <x:v>0</x:v>
      </x:c>
      <x:c r="J861" s="68" t="n">
        <x:f>IF(AND(B861="Активна",G861="Виграш"),F861*E861,0)</x:f>
        <x:v>0</x:v>
      </x:c>
    </x:row>
    <x:row r="862">
      <x:c r="A862" t="n">
        <x:v>861</x:v>
      </x:c>
      <x:c r="B862" t="str">
        <x:f>IF(AND(C862='Калькулятор'!$B$6,'Калькулятор'!$D$13="Так",'Калькулятор'!$D$15="Так",'Калькулятор'!$D$16="Так",'Калькулятор'!$D$17="Так",'Калькулятор'!$D$19="Так",'Калькулятор'!$D$21="Так",'Калькулятор'!$D$22="Так"),"Активна","")</x:f>
      </x:c>
      <x:c r="C862" t="n">
        <x:v>7</x:v>
      </x:c>
      <x:c r="D862" t="str">
        <x:v>1+3+4+5+7+9+10</x:v>
      </x:c>
      <x:c r="E862" s="66" t="str">
        <x:f>IF(B862="Активна",'Калькулятор'!$C$13*'Калькулятор'!$C$15*'Калькулятор'!$C$16*'Калькулятор'!$C$17*'Калькулятор'!$C$19*'Калькулятор'!$C$21*'Калькулятор'!$C$22,"")</x:f>
      </x:c>
      <x:c r="F862" s="68" t="n">
        <x:f>IF(B862="Активна",'Калькулятор'!$B$9,0)</x:f>
        <x:v>0</x:v>
      </x:c>
      <x:c r="G862" t="str">
        <x:f>IF(B862&lt;&gt;"Активна","",IF(AND('Калькулятор'!$E$13="Виграш",'Калькулятор'!$E$15="Виграш",'Калькулятор'!$E$16="Виграш",'Калькулятор'!$E$17="Виграш",'Калькулятор'!$E$19="Виграш",'Калькулятор'!$E$21="Виграш",'Калькулятор'!$E$22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$19&lt;&gt;"Програш",'Калькулятор'!$E$21&lt;&gt;"Програш",'Калькулятор'!$E$22&lt;&gt;"Програш"),"Очікується","Програш")))</x:f>
      </x:c>
      <x:c r="H862" s="68" t="n">
        <x:f>IF(B862="Активна",F862*E862,0)</x:f>
        <x:v>0</x:v>
      </x:c>
      <x:c r="I862" s="68" t="n">
        <x:f>IF(AND(B862="Активна",G862&lt;&gt;"Програш"),F862*E862,0)</x:f>
        <x:v>0</x:v>
      </x:c>
      <x:c r="J862" s="68" t="n">
        <x:f>IF(AND(B862="Активна",G862="Виграш"),F862*E862,0)</x:f>
        <x:v>0</x:v>
      </x:c>
    </x:row>
    <x:row r="863">
      <x:c r="A863" t="n">
        <x:v>862</x:v>
      </x:c>
      <x:c r="B863" t="str">
        <x:f>IF(AND(C863='Калькулятор'!$B$6,'Калькулятор'!$D$14="Так",'Калькулятор'!$D$15="Так",'Калькулятор'!$D$16="Так",'Калькулятор'!$D$17="Так",'Калькулятор'!$D$19="Так",'Калькулятор'!$D$21="Так",'Калькулятор'!$D$22="Так"),"Активна","")</x:f>
      </x:c>
      <x:c r="C863" t="n">
        <x:v>7</x:v>
      </x:c>
      <x:c r="D863" t="str">
        <x:v>2+3+4+5+7+9+10</x:v>
      </x:c>
      <x:c r="E863" s="66" t="str">
        <x:f>IF(B863="Активна",'Калькулятор'!$C$14*'Калькулятор'!$C$15*'Калькулятор'!$C$16*'Калькулятор'!$C$17*'Калькулятор'!$C$19*'Калькулятор'!$C$21*'Калькулятор'!$C$22,"")</x:f>
      </x:c>
      <x:c r="F863" s="68" t="n">
        <x:f>IF(B863="Активна",'Калькулятор'!$B$9,0)</x:f>
        <x:v>0</x:v>
      </x:c>
      <x:c r="G863" t="str">
        <x:f>IF(B863&lt;&gt;"Активна","",IF(AND('Калькулятор'!$E$14="Виграш",'Калькулятор'!$E$15="Виграш",'Калькулятор'!$E$16="Виграш",'Калькулятор'!$E$17="Виграш",'Калькулятор'!$E$19="Виграш",'Калькулятор'!$E$21="Виграш",'Калькулятор'!$E$22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$19&lt;&gt;"Програш",'Калькулятор'!$E$21&lt;&gt;"Програш",'Калькулятор'!$E$22&lt;&gt;"Програш"),"Очікується","Програш")))</x:f>
      </x:c>
      <x:c r="H863" s="68" t="n">
        <x:f>IF(B863="Активна",F863*E863,0)</x:f>
        <x:v>0</x:v>
      </x:c>
      <x:c r="I863" s="68" t="n">
        <x:f>IF(AND(B863="Активна",G863&lt;&gt;"Програш"),F863*E863,0)</x:f>
        <x:v>0</x:v>
      </x:c>
      <x:c r="J863" s="68" t="n">
        <x:f>IF(AND(B863="Активна",G863="Виграш"),F863*E863,0)</x:f>
        <x:v>0</x:v>
      </x:c>
    </x:row>
    <x:row r="864">
      <x:c r="A864" t="n">
        <x:v>863</x:v>
      </x:c>
      <x:c r="B864" t="str">
        <x:f>IF(AND(C864='Калькулятор'!$B$6,'Калькулятор'!$D$13="Так",'Калькулятор'!$D$14="Так",'Калькулятор'!$D$15="Так",'Калькулятор'!$D$16="Так",'Калькулятор'!$D$17="Так",'Калькулятор'!$D$19="Так",'Калькулятор'!$D$21="Так",'Калькулятор'!$D$22="Так"),"Активна","")</x:f>
      </x:c>
      <x:c r="C864" t="n">
        <x:v>8</x:v>
      </x:c>
      <x:c r="D864" t="str">
        <x:v>1+2+3+4+5+7+9+10</x:v>
      </x:c>
      <x:c r="E864" s="66" t="str">
        <x:f>IF(B864="Активна",'Калькулятор'!$C$13*'Калькулятор'!$C$14*'Калькулятор'!$C$15*'Калькулятор'!$C$16*'Калькулятор'!$C$17*'Калькулятор'!$C$19*'Калькулятор'!$C$21*'Калькулятор'!$C$22,"")</x:f>
      </x:c>
      <x:c r="F864" s="68" t="n">
        <x:f>IF(B864="Активна",'Калькулятор'!$B$9,0)</x:f>
        <x:v>0</x:v>
      </x:c>
      <x:c r="G864" t="str">
        <x:f>IF(B864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$19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$19&lt;&gt;"Програш",'Калькулятор'!$E$21&lt;&gt;"Програш",'Калькулятор'!$E$22&lt;&gt;"Програш"),"Очікується","Програш")))</x:f>
      </x:c>
      <x:c r="H864" s="68" t="n">
        <x:f>IF(B864="Активна",F864*E864,0)</x:f>
        <x:v>0</x:v>
      </x:c>
      <x:c r="I864" s="68" t="n">
        <x:f>IF(AND(B864="Активна",G864&lt;&gt;"Програш"),F864*E864,0)</x:f>
        <x:v>0</x:v>
      </x:c>
      <x:c r="J864" s="68" t="n">
        <x:f>IF(AND(B864="Активна",G864="Виграш"),F864*E864,0)</x:f>
        <x:v>0</x:v>
      </x:c>
    </x:row>
    <x:row r="865">
      <x:c r="A865" t="n">
        <x:v>864</x:v>
      </x:c>
      <x:c r="B865" t="str">
        <x:f>IF(AND(C865='Калькулятор'!$B$6,'Калькулятор'!$D$18="Так",'Калькулятор'!$D$19="Так",'Калькулятор'!$D$21="Так",'Калькулятор'!$D$22="Так"),"Активна","")</x:f>
      </x:c>
      <x:c r="C865" t="n">
        <x:v>4</x:v>
      </x:c>
      <x:c r="D865" t="str">
        <x:v>6+7+9+10</x:v>
      </x:c>
      <x:c r="E865" s="66" t="str">
        <x:f>IF(B865="Активна",'Калькулятор'!$C$18*'Калькулятор'!$C$19*'Калькулятор'!$C$21*'Калькулятор'!$C$22,"")</x:f>
      </x:c>
      <x:c r="F865" s="68" t="n">
        <x:f>IF(B865="Активна",'Калькулятор'!$B$9,0)</x:f>
        <x:v>0</x:v>
      </x:c>
      <x:c r="G865" t="str">
        <x:f>IF(B865&lt;&gt;"Активна","",IF(AND('Калькулятор'!$E$18="Виграш",'Калькулятор'!$E$19="Виграш",'Калькулятор'!$E$21="Виграш",'Калькулятор'!$E$22="Виграш"),"Виграш",IF(AND(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65" s="68" t="n">
        <x:f>IF(B865="Активна",F865*E865,0)</x:f>
        <x:v>0</x:v>
      </x:c>
      <x:c r="I865" s="68" t="n">
        <x:f>IF(AND(B865="Активна",G865&lt;&gt;"Програш"),F865*E865,0)</x:f>
        <x:v>0</x:v>
      </x:c>
      <x:c r="J865" s="68" t="n">
        <x:f>IF(AND(B865="Активна",G865="Виграш"),F865*E865,0)</x:f>
        <x:v>0</x:v>
      </x:c>
    </x:row>
    <x:row r="866">
      <x:c r="A866" t="n">
        <x:v>865</x:v>
      </x:c>
      <x:c r="B866" t="str">
        <x:f>IF(AND(C866='Калькулятор'!$B$6,'Калькулятор'!$D$13="Так",'Калькулятор'!$D$18="Так",'Калькулятор'!$D$19="Так",'Калькулятор'!$D$21="Так",'Калькулятор'!$D$22="Так"),"Активна","")</x:f>
      </x:c>
      <x:c r="C866" t="n">
        <x:v>5</x:v>
      </x:c>
      <x:c r="D866" t="str">
        <x:v>1+6+7+9+10</x:v>
      </x:c>
      <x:c r="E866" s="66" t="str">
        <x:f>IF(B866="Активна",'Калькулятор'!$C$13*'Калькулятор'!$C$18*'Калькулятор'!$C$19*'Калькулятор'!$C$21*'Калькулятор'!$C$22,"")</x:f>
      </x:c>
      <x:c r="F866" s="68" t="n">
        <x:f>IF(B866="Активна",'Калькулятор'!$B$9,0)</x:f>
        <x:v>0</x:v>
      </x:c>
      <x:c r="G866" t="str">
        <x:f>IF(B866&lt;&gt;"Активна","",IF(AND('Калькулятор'!$E$13="Виграш",'Калькулятор'!$E$18="Виграш",'Калькулятор'!$E$19="Виграш",'Калькулятор'!$E$21="Виграш",'Калькулятор'!$E$22="Виграш"),"Виграш",IF(AND('Калькулятор'!$E$13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66" s="68" t="n">
        <x:f>IF(B866="Активна",F866*E866,0)</x:f>
        <x:v>0</x:v>
      </x:c>
      <x:c r="I866" s="68" t="n">
        <x:f>IF(AND(B866="Активна",G866&lt;&gt;"Програш"),F866*E866,0)</x:f>
        <x:v>0</x:v>
      </x:c>
      <x:c r="J866" s="68" t="n">
        <x:f>IF(AND(B866="Активна",G866="Виграш"),F866*E866,0)</x:f>
        <x:v>0</x:v>
      </x:c>
    </x:row>
    <x:row r="867">
      <x:c r="A867" t="n">
        <x:v>866</x:v>
      </x:c>
      <x:c r="B867" t="str">
        <x:f>IF(AND(C867='Калькулятор'!$B$6,'Калькулятор'!$D$14="Так",'Калькулятор'!$D$18="Так",'Калькулятор'!$D$19="Так",'Калькулятор'!$D$21="Так",'Калькулятор'!$D$22="Так"),"Активна","")</x:f>
      </x:c>
      <x:c r="C867" t="n">
        <x:v>5</x:v>
      </x:c>
      <x:c r="D867" t="str">
        <x:v>2+6+7+9+10</x:v>
      </x:c>
      <x:c r="E867" s="66" t="str">
        <x:f>IF(B867="Активна",'Калькулятор'!$C$14*'Калькулятор'!$C$18*'Калькулятор'!$C$19*'Калькулятор'!$C$21*'Калькулятор'!$C$22,"")</x:f>
      </x:c>
      <x:c r="F867" s="68" t="n">
        <x:f>IF(B867="Активна",'Калькулятор'!$B$9,0)</x:f>
        <x:v>0</x:v>
      </x:c>
      <x:c r="G867" t="str">
        <x:f>IF(B867&lt;&gt;"Активна","",IF(AND('Калькулятор'!$E$14="Виграш",'Калькулятор'!$E$18="Виграш",'Калькулятор'!$E$19="Виграш",'Калькулятор'!$E$21="Виграш",'Калькулятор'!$E$22="Виграш"),"Виграш",IF(AND('Калькулятор'!$E$14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67" s="68" t="n">
        <x:f>IF(B867="Активна",F867*E867,0)</x:f>
        <x:v>0</x:v>
      </x:c>
      <x:c r="I867" s="68" t="n">
        <x:f>IF(AND(B867="Активна",G867&lt;&gt;"Програш"),F867*E867,0)</x:f>
        <x:v>0</x:v>
      </x:c>
      <x:c r="J867" s="68" t="n">
        <x:f>IF(AND(B867="Активна",G867="Виграш"),F867*E867,0)</x:f>
        <x:v>0</x:v>
      </x:c>
    </x:row>
    <x:row r="868">
      <x:c r="A868" t="n">
        <x:v>867</x:v>
      </x:c>
      <x:c r="B868" t="str">
        <x:f>IF(AND(C868='Калькулятор'!$B$6,'Калькулятор'!$D$13="Так",'Калькулятор'!$D$14="Так",'Калькулятор'!$D$18="Так",'Калькулятор'!$D$19="Так",'Калькулятор'!$D$21="Так",'Калькулятор'!$D$22="Так"),"Активна","")</x:f>
      </x:c>
      <x:c r="C868" t="n">
        <x:v>6</x:v>
      </x:c>
      <x:c r="D868" t="str">
        <x:v>1+2+6+7+9+10</x:v>
      </x:c>
      <x:c r="E868" s="66" t="str">
        <x:f>IF(B868="Активна",'Калькулятор'!$C$13*'Калькулятор'!$C$14*'Калькулятор'!$C$18*'Калькулятор'!$C$19*'Калькулятор'!$C$21*'Калькулятор'!$C$22,"")</x:f>
      </x:c>
      <x:c r="F868" s="68" t="n">
        <x:f>IF(B868="Активна",'Калькулятор'!$B$9,0)</x:f>
        <x:v>0</x:v>
      </x:c>
      <x:c r="G868" t="str">
        <x:f>IF(B868&lt;&gt;"Активна","",IF(AND('Калькулятор'!$E$13="Виграш",'Калькулятор'!$E$14="Виграш",'Калькулятор'!$E$18="Виграш",'Калькулятор'!$E$19="Виграш",'Калькулятор'!$E$21="Виграш",'Калькулятор'!$E$22="Виграш"),"Виграш",IF(AND('Калькулятор'!$E$13&lt;&gt;"Програш",'Калькулятор'!$E$14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68" s="68" t="n">
        <x:f>IF(B868="Активна",F868*E868,0)</x:f>
        <x:v>0</x:v>
      </x:c>
      <x:c r="I868" s="68" t="n">
        <x:f>IF(AND(B868="Активна",G868&lt;&gt;"Програш"),F868*E868,0)</x:f>
        <x:v>0</x:v>
      </x:c>
      <x:c r="J868" s="68" t="n">
        <x:f>IF(AND(B868="Активна",G868="Виграш"),F868*E868,0)</x:f>
        <x:v>0</x:v>
      </x:c>
    </x:row>
    <x:row r="869">
      <x:c r="A869" t="n">
        <x:v>868</x:v>
      </x:c>
      <x:c r="B869" t="str">
        <x:f>IF(AND(C869='Калькулятор'!$B$6,'Калькулятор'!$D$15="Так",'Калькулятор'!$D$18="Так",'Калькулятор'!$D$19="Так",'Калькулятор'!$D$21="Так",'Калькулятор'!$D$22="Так"),"Активна","")</x:f>
      </x:c>
      <x:c r="C869" t="n">
        <x:v>5</x:v>
      </x:c>
      <x:c r="D869" t="str">
        <x:v>3+6+7+9+10</x:v>
      </x:c>
      <x:c r="E869" s="66" t="str">
        <x:f>IF(B869="Активна",'Калькулятор'!$C$15*'Калькулятор'!$C$18*'Калькулятор'!$C$19*'Калькулятор'!$C$21*'Калькулятор'!$C$22,"")</x:f>
      </x:c>
      <x:c r="F869" s="68" t="n">
        <x:f>IF(B869="Активна",'Калькулятор'!$B$9,0)</x:f>
        <x:v>0</x:v>
      </x:c>
      <x:c r="G869" t="str">
        <x:f>IF(B869&lt;&gt;"Активна","",IF(AND('Калькулятор'!$E$15="Виграш",'Калькулятор'!$E$18="Виграш",'Калькулятор'!$E$19="Виграш",'Калькулятор'!$E$21="Виграш",'Калькулятор'!$E$22="Виграш"),"Виграш",IF(AND('Калькулятор'!$E$15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69" s="68" t="n">
        <x:f>IF(B869="Активна",F869*E869,0)</x:f>
        <x:v>0</x:v>
      </x:c>
      <x:c r="I869" s="68" t="n">
        <x:f>IF(AND(B869="Активна",G869&lt;&gt;"Програш"),F869*E869,0)</x:f>
        <x:v>0</x:v>
      </x:c>
      <x:c r="J869" s="68" t="n">
        <x:f>IF(AND(B869="Активна",G869="Виграш"),F869*E869,0)</x:f>
        <x:v>0</x:v>
      </x:c>
    </x:row>
    <x:row r="870">
      <x:c r="A870" t="n">
        <x:v>869</x:v>
      </x:c>
      <x:c r="B870" t="str">
        <x:f>IF(AND(C870='Калькулятор'!$B$6,'Калькулятор'!$D$13="Так",'Калькулятор'!$D$15="Так",'Калькулятор'!$D$18="Так",'Калькулятор'!$D$19="Так",'Калькулятор'!$D$21="Так",'Калькулятор'!$D$22="Так"),"Активна","")</x:f>
      </x:c>
      <x:c r="C870" t="n">
        <x:v>6</x:v>
      </x:c>
      <x:c r="D870" t="str">
        <x:v>1+3+6+7+9+10</x:v>
      </x:c>
      <x:c r="E870" s="66" t="str">
        <x:f>IF(B870="Активна",'Калькулятор'!$C$13*'Калькулятор'!$C$15*'Калькулятор'!$C$18*'Калькулятор'!$C$19*'Калькулятор'!$C$21*'Калькулятор'!$C$22,"")</x:f>
      </x:c>
      <x:c r="F870" s="68" t="n">
        <x:f>IF(B870="Активна",'Калькулятор'!$B$9,0)</x:f>
        <x:v>0</x:v>
      </x:c>
      <x:c r="G870" t="str">
        <x:f>IF(B870&lt;&gt;"Активна","",IF(AND('Калькулятор'!$E$13="Виграш",'Калькулятор'!$E$15="Виграш",'Калькулятор'!$E$18="Виграш",'Калькулятор'!$E$19="Виграш",'Калькулятор'!$E$21="Виграш",'Калькулятор'!$E$22="Виграш"),"Виграш",IF(AND('Калькулятор'!$E$13&lt;&gt;"Програш",'Калькулятор'!$E$15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70" s="68" t="n">
        <x:f>IF(B870="Активна",F870*E870,0)</x:f>
        <x:v>0</x:v>
      </x:c>
      <x:c r="I870" s="68" t="n">
        <x:f>IF(AND(B870="Активна",G870&lt;&gt;"Програш"),F870*E870,0)</x:f>
        <x:v>0</x:v>
      </x:c>
      <x:c r="J870" s="68" t="n">
        <x:f>IF(AND(B870="Активна",G870="Виграш"),F870*E870,0)</x:f>
        <x:v>0</x:v>
      </x:c>
    </x:row>
    <x:row r="871">
      <x:c r="A871" t="n">
        <x:v>870</x:v>
      </x:c>
      <x:c r="B871" t="str">
        <x:f>IF(AND(C871='Калькулятор'!$B$6,'Калькулятор'!$D$14="Так",'Калькулятор'!$D$15="Так",'Калькулятор'!$D$18="Так",'Калькулятор'!$D$19="Так",'Калькулятор'!$D$21="Так",'Калькулятор'!$D$22="Так"),"Активна","")</x:f>
      </x:c>
      <x:c r="C871" t="n">
        <x:v>6</x:v>
      </x:c>
      <x:c r="D871" t="str">
        <x:v>2+3+6+7+9+10</x:v>
      </x:c>
      <x:c r="E871" s="66" t="str">
        <x:f>IF(B871="Активна",'Калькулятор'!$C$14*'Калькулятор'!$C$15*'Калькулятор'!$C$18*'Калькулятор'!$C$19*'Калькулятор'!$C$21*'Калькулятор'!$C$22,"")</x:f>
      </x:c>
      <x:c r="F871" s="68" t="n">
        <x:f>IF(B871="Активна",'Калькулятор'!$B$9,0)</x:f>
        <x:v>0</x:v>
      </x:c>
      <x:c r="G871" t="str">
        <x:f>IF(B871&lt;&gt;"Активна","",IF(AND('Калькулятор'!$E$14="Виграш",'Калькулятор'!$E$15="Виграш",'Калькулятор'!$E$18="Виграш",'Калькулятор'!$E$19="Виграш",'Калькулятор'!$E$21="Виграш",'Калькулятор'!$E$22="Виграш"),"Виграш",IF(AND('Калькулятор'!$E$14&lt;&gt;"Програш",'Калькулятор'!$E$15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71" s="68" t="n">
        <x:f>IF(B871="Активна",F871*E871,0)</x:f>
        <x:v>0</x:v>
      </x:c>
      <x:c r="I871" s="68" t="n">
        <x:f>IF(AND(B871="Активна",G871&lt;&gt;"Програш"),F871*E871,0)</x:f>
        <x:v>0</x:v>
      </x:c>
      <x:c r="J871" s="68" t="n">
        <x:f>IF(AND(B871="Активна",G871="Виграш"),F871*E871,0)</x:f>
        <x:v>0</x:v>
      </x:c>
    </x:row>
    <x:row r="872">
      <x:c r="A872" t="n">
        <x:v>871</x:v>
      </x:c>
      <x:c r="B872" t="str">
        <x:f>IF(AND(C872='Калькулятор'!$B$6,'Калькулятор'!$D$13="Так",'Калькулятор'!$D$14="Так",'Калькулятор'!$D$15="Так",'Калькулятор'!$D$18="Так",'Калькулятор'!$D$19="Так",'Калькулятор'!$D$21="Так",'Калькулятор'!$D$22="Так"),"Активна","")</x:f>
      </x:c>
      <x:c r="C872" t="n">
        <x:v>7</x:v>
      </x:c>
      <x:c r="D872" t="str">
        <x:v>1+2+3+6+7+9+10</x:v>
      </x:c>
      <x:c r="E872" s="66" t="str">
        <x:f>IF(B872="Активна",'Калькулятор'!$C$13*'Калькулятор'!$C$14*'Калькулятор'!$C$15*'Калькулятор'!$C$18*'Калькулятор'!$C$19*'Калькулятор'!$C$21*'Калькулятор'!$C$22,"")</x:f>
      </x:c>
      <x:c r="F872" s="68" t="n">
        <x:f>IF(B872="Активна",'Калькулятор'!$B$9,0)</x:f>
        <x:v>0</x:v>
      </x:c>
      <x:c r="G872" t="str">
        <x:f>IF(B872&lt;&gt;"Активна","",IF(AND('Калькулятор'!$E$13="Виграш",'Калькулятор'!$E$14="Виграш",'Калькулятор'!$E$15="Виграш",'Калькулятор'!$E$18="Виграш",'Калькулятор'!$E$19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72" s="68" t="n">
        <x:f>IF(B872="Активна",F872*E872,0)</x:f>
        <x:v>0</x:v>
      </x:c>
      <x:c r="I872" s="68" t="n">
        <x:f>IF(AND(B872="Активна",G872&lt;&gt;"Програш"),F872*E872,0)</x:f>
        <x:v>0</x:v>
      </x:c>
      <x:c r="J872" s="68" t="n">
        <x:f>IF(AND(B872="Активна",G872="Виграш"),F872*E872,0)</x:f>
        <x:v>0</x:v>
      </x:c>
    </x:row>
    <x:row r="873">
      <x:c r="A873" t="n">
        <x:v>872</x:v>
      </x:c>
      <x:c r="B873" t="str">
        <x:f>IF(AND(C873='Калькулятор'!$B$6,'Калькулятор'!$D$16="Так",'Калькулятор'!$D$18="Так",'Калькулятор'!$D$19="Так",'Калькулятор'!$D$21="Так",'Калькулятор'!$D$22="Так"),"Активна","")</x:f>
      </x:c>
      <x:c r="C873" t="n">
        <x:v>5</x:v>
      </x:c>
      <x:c r="D873" t="str">
        <x:v>4+6+7+9+10</x:v>
      </x:c>
      <x:c r="E873" s="66" t="str">
        <x:f>IF(B873="Активна",'Калькулятор'!$C$16*'Калькулятор'!$C$18*'Калькулятор'!$C$19*'Калькулятор'!$C$21*'Калькулятор'!$C$22,"")</x:f>
      </x:c>
      <x:c r="F873" s="68" t="n">
        <x:f>IF(B873="Активна",'Калькулятор'!$B$9,0)</x:f>
        <x:v>0</x:v>
      </x:c>
      <x:c r="G873" t="str">
        <x:f>IF(B873&lt;&gt;"Активна","",IF(AND('Калькулятор'!$E$16="Виграш",'Калькулятор'!$E$18="Виграш",'Калькулятор'!$E$19="Виграш",'Калькулятор'!$E$21="Виграш",'Калькулятор'!$E$22="Виграш"),"Виграш",IF(AND('Калькулятор'!$E$16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73" s="68" t="n">
        <x:f>IF(B873="Активна",F873*E873,0)</x:f>
        <x:v>0</x:v>
      </x:c>
      <x:c r="I873" s="68" t="n">
        <x:f>IF(AND(B873="Активна",G873&lt;&gt;"Програш"),F873*E873,0)</x:f>
        <x:v>0</x:v>
      </x:c>
      <x:c r="J873" s="68" t="n">
        <x:f>IF(AND(B873="Активна",G873="Виграш"),F873*E873,0)</x:f>
        <x:v>0</x:v>
      </x:c>
    </x:row>
    <x:row r="874">
      <x:c r="A874" t="n">
        <x:v>873</x:v>
      </x:c>
      <x:c r="B874" t="str">
        <x:f>IF(AND(C874='Калькулятор'!$B$6,'Калькулятор'!$D$13="Так",'Калькулятор'!$D$16="Так",'Калькулятор'!$D$18="Так",'Калькулятор'!$D$19="Так",'Калькулятор'!$D$21="Так",'Калькулятор'!$D$22="Так"),"Активна","")</x:f>
      </x:c>
      <x:c r="C874" t="n">
        <x:v>6</x:v>
      </x:c>
      <x:c r="D874" t="str">
        <x:v>1+4+6+7+9+10</x:v>
      </x:c>
      <x:c r="E874" s="66" t="str">
        <x:f>IF(B874="Активна",'Калькулятор'!$C$13*'Калькулятор'!$C$16*'Калькулятор'!$C$18*'Калькулятор'!$C$19*'Калькулятор'!$C$21*'Калькулятор'!$C$22,"")</x:f>
      </x:c>
      <x:c r="F874" s="68" t="n">
        <x:f>IF(B874="Активна",'Калькулятор'!$B$9,0)</x:f>
        <x:v>0</x:v>
      </x:c>
      <x:c r="G874" t="str">
        <x:f>IF(B874&lt;&gt;"Активна","",IF(AND('Калькулятор'!$E$13="Виграш",'Калькулятор'!$E$16="Виграш",'Калькулятор'!$E$18="Виграш",'Калькулятор'!$E$19="Виграш",'Калькулятор'!$E$21="Виграш",'Калькулятор'!$E$22="Виграш"),"Виграш",IF(AND('Калькулятор'!$E$13&lt;&gt;"Програш",'Калькулятор'!$E$16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74" s="68" t="n">
        <x:f>IF(B874="Активна",F874*E874,0)</x:f>
        <x:v>0</x:v>
      </x:c>
      <x:c r="I874" s="68" t="n">
        <x:f>IF(AND(B874="Активна",G874&lt;&gt;"Програш"),F874*E874,0)</x:f>
        <x:v>0</x:v>
      </x:c>
      <x:c r="J874" s="68" t="n">
        <x:f>IF(AND(B874="Активна",G874="Виграш"),F874*E874,0)</x:f>
        <x:v>0</x:v>
      </x:c>
    </x:row>
    <x:row r="875">
      <x:c r="A875" t="n">
        <x:v>874</x:v>
      </x:c>
      <x:c r="B875" t="str">
        <x:f>IF(AND(C875='Калькулятор'!$B$6,'Калькулятор'!$D$14="Так",'Калькулятор'!$D$16="Так",'Калькулятор'!$D$18="Так",'Калькулятор'!$D$19="Так",'Калькулятор'!$D$21="Так",'Калькулятор'!$D$22="Так"),"Активна","")</x:f>
      </x:c>
      <x:c r="C875" t="n">
        <x:v>6</x:v>
      </x:c>
      <x:c r="D875" t="str">
        <x:v>2+4+6+7+9+10</x:v>
      </x:c>
      <x:c r="E875" s="66" t="str">
        <x:f>IF(B875="Активна",'Калькулятор'!$C$14*'Калькулятор'!$C$16*'Калькулятор'!$C$18*'Калькулятор'!$C$19*'Калькулятор'!$C$21*'Калькулятор'!$C$22,"")</x:f>
      </x:c>
      <x:c r="F875" s="68" t="n">
        <x:f>IF(B875="Активна",'Калькулятор'!$B$9,0)</x:f>
        <x:v>0</x:v>
      </x:c>
      <x:c r="G875" t="str">
        <x:f>IF(B875&lt;&gt;"Активна","",IF(AND('Калькулятор'!$E$14="Виграш",'Калькулятор'!$E$16="Виграш",'Калькулятор'!$E$18="Виграш",'Калькулятор'!$E$19="Виграш",'Калькулятор'!$E$21="Виграш",'Калькулятор'!$E$22="Виграш"),"Виграш",IF(AND('Калькулятор'!$E$14&lt;&gt;"Програш",'Калькулятор'!$E$16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75" s="68" t="n">
        <x:f>IF(B875="Активна",F875*E875,0)</x:f>
        <x:v>0</x:v>
      </x:c>
      <x:c r="I875" s="68" t="n">
        <x:f>IF(AND(B875="Активна",G875&lt;&gt;"Програш"),F875*E875,0)</x:f>
        <x:v>0</x:v>
      </x:c>
      <x:c r="J875" s="68" t="n">
        <x:f>IF(AND(B875="Активна",G875="Виграш"),F875*E875,0)</x:f>
        <x:v>0</x:v>
      </x:c>
    </x:row>
    <x:row r="876">
      <x:c r="A876" t="n">
        <x:v>875</x:v>
      </x:c>
      <x:c r="B876" t="str">
        <x:f>IF(AND(C876='Калькулятор'!$B$6,'Калькулятор'!$D$13="Так",'Калькулятор'!$D$14="Так",'Калькулятор'!$D$16="Так",'Калькулятор'!$D$18="Так",'Калькулятор'!$D$19="Так",'Калькулятор'!$D$21="Так",'Калькулятор'!$D$22="Так"),"Активна","")</x:f>
      </x:c>
      <x:c r="C876" t="n">
        <x:v>7</x:v>
      </x:c>
      <x:c r="D876" t="str">
        <x:v>1+2+4+6+7+9+10</x:v>
      </x:c>
      <x:c r="E876" s="66" t="str">
        <x:f>IF(B876="Активна",'Калькулятор'!$C$13*'Калькулятор'!$C$14*'Калькулятор'!$C$16*'Калькулятор'!$C$18*'Калькулятор'!$C$19*'Калькулятор'!$C$21*'Калькулятор'!$C$22,"")</x:f>
      </x:c>
      <x:c r="F876" s="68" t="n">
        <x:f>IF(B876="Активна",'Калькулятор'!$B$9,0)</x:f>
        <x:v>0</x:v>
      </x:c>
      <x:c r="G876" t="str">
        <x:f>IF(B876&lt;&gt;"Активна","",IF(AND('Калькулятор'!$E$13="Виграш",'Калькулятор'!$E$14="Виграш",'Калькулятор'!$E$16="Виграш",'Калькулятор'!$E$18="Виграш",'Калькулятор'!$E$19="Виграш",'Калькулятор'!$E$21="Виграш",'Калькулятор'!$E$22="Виграш"),"Виграш",IF(AND('Калькулятор'!$E$13&lt;&gt;"Програш",'Калькулятор'!$E$14&lt;&gt;"Програш",'Калькулятор'!$E$16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76" s="68" t="n">
        <x:f>IF(B876="Активна",F876*E876,0)</x:f>
        <x:v>0</x:v>
      </x:c>
      <x:c r="I876" s="68" t="n">
        <x:f>IF(AND(B876="Активна",G876&lt;&gt;"Програш"),F876*E876,0)</x:f>
        <x:v>0</x:v>
      </x:c>
      <x:c r="J876" s="68" t="n">
        <x:f>IF(AND(B876="Активна",G876="Виграш"),F876*E876,0)</x:f>
        <x:v>0</x:v>
      </x:c>
    </x:row>
    <x:row r="877">
      <x:c r="A877" t="n">
        <x:v>876</x:v>
      </x:c>
      <x:c r="B877" t="str">
        <x:f>IF(AND(C877='Калькулятор'!$B$6,'Калькулятор'!$D$15="Так",'Калькулятор'!$D$16="Так",'Калькулятор'!$D$18="Так",'Калькулятор'!$D$19="Так",'Калькулятор'!$D$21="Так",'Калькулятор'!$D$22="Так"),"Активна","")</x:f>
      </x:c>
      <x:c r="C877" t="n">
        <x:v>6</x:v>
      </x:c>
      <x:c r="D877" t="str">
        <x:v>3+4+6+7+9+10</x:v>
      </x:c>
      <x:c r="E877" s="66" t="str">
        <x:f>IF(B877="Активна",'Калькулятор'!$C$15*'Калькулятор'!$C$16*'Калькулятор'!$C$18*'Калькулятор'!$C$19*'Калькулятор'!$C$21*'Калькулятор'!$C$22,"")</x:f>
      </x:c>
      <x:c r="F877" s="68" t="n">
        <x:f>IF(B877="Активна",'Калькулятор'!$B$9,0)</x:f>
        <x:v>0</x:v>
      </x:c>
      <x:c r="G877" t="str">
        <x:f>IF(B877&lt;&gt;"Активна","",IF(AND('Калькулятор'!$E$15="Виграш",'Калькулятор'!$E$16="Виграш",'Калькулятор'!$E$18="Виграш",'Калькулятор'!$E$19="Виграш",'Калькулятор'!$E$21="Виграш",'Калькулятор'!$E$22="Виграш"),"Виграш",IF(AND('Калькулятор'!$E$15&lt;&gt;"Програш",'Калькулятор'!$E$16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77" s="68" t="n">
        <x:f>IF(B877="Активна",F877*E877,0)</x:f>
        <x:v>0</x:v>
      </x:c>
      <x:c r="I877" s="68" t="n">
        <x:f>IF(AND(B877="Активна",G877&lt;&gt;"Програш"),F877*E877,0)</x:f>
        <x:v>0</x:v>
      </x:c>
      <x:c r="J877" s="68" t="n">
        <x:f>IF(AND(B877="Активна",G877="Виграш"),F877*E877,0)</x:f>
        <x:v>0</x:v>
      </x:c>
    </x:row>
    <x:row r="878">
      <x:c r="A878" t="n">
        <x:v>877</x:v>
      </x:c>
      <x:c r="B878" t="str">
        <x:f>IF(AND(C878='Калькулятор'!$B$6,'Калькулятор'!$D$13="Так",'Калькулятор'!$D$15="Так",'Калькулятор'!$D$16="Так",'Калькулятор'!$D$18="Так",'Калькулятор'!$D$19="Так",'Калькулятор'!$D$21="Так",'Калькулятор'!$D$22="Так"),"Активна","")</x:f>
      </x:c>
      <x:c r="C878" t="n">
        <x:v>7</x:v>
      </x:c>
      <x:c r="D878" t="str">
        <x:v>1+3+4+6+7+9+10</x:v>
      </x:c>
      <x:c r="E878" s="66" t="str">
        <x:f>IF(B878="Активна",'Калькулятор'!$C$13*'Калькулятор'!$C$15*'Калькулятор'!$C$16*'Калькулятор'!$C$18*'Калькулятор'!$C$19*'Калькулятор'!$C$21*'Калькулятор'!$C$22,"")</x:f>
      </x:c>
      <x:c r="F878" s="68" t="n">
        <x:f>IF(B878="Активна",'Калькулятор'!$B$9,0)</x:f>
        <x:v>0</x:v>
      </x:c>
      <x:c r="G878" t="str">
        <x:f>IF(B878&lt;&gt;"Активна","",IF(AND('Калькулятор'!$E$13="Виграш",'Калькулятор'!$E$15="Виграш",'Калькулятор'!$E$16="Виграш",'Калькулятор'!$E$18="Виграш",'Калькулятор'!$E$19="Виграш",'Калькулятор'!$E$21="Виграш",'Калькулятор'!$E$22="Виграш"),"Виграш",IF(AND('Калькулятор'!$E$13&lt;&gt;"Програш",'Калькулятор'!$E$15&lt;&gt;"Програш",'Калькулятор'!$E$16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78" s="68" t="n">
        <x:f>IF(B878="Активна",F878*E878,0)</x:f>
        <x:v>0</x:v>
      </x:c>
      <x:c r="I878" s="68" t="n">
        <x:f>IF(AND(B878="Активна",G878&lt;&gt;"Програш"),F878*E878,0)</x:f>
        <x:v>0</x:v>
      </x:c>
      <x:c r="J878" s="68" t="n">
        <x:f>IF(AND(B878="Активна",G878="Виграш"),F878*E878,0)</x:f>
        <x:v>0</x:v>
      </x:c>
    </x:row>
    <x:row r="879">
      <x:c r="A879" t="n">
        <x:v>878</x:v>
      </x:c>
      <x:c r="B879" t="str">
        <x:f>IF(AND(C879='Калькулятор'!$B$6,'Калькулятор'!$D$14="Так",'Калькулятор'!$D$15="Так",'Калькулятор'!$D$16="Так",'Калькулятор'!$D$18="Так",'Калькулятор'!$D$19="Так",'Калькулятор'!$D$21="Так",'Калькулятор'!$D$22="Так"),"Активна","")</x:f>
      </x:c>
      <x:c r="C879" t="n">
        <x:v>7</x:v>
      </x:c>
      <x:c r="D879" t="str">
        <x:v>2+3+4+6+7+9+10</x:v>
      </x:c>
      <x:c r="E879" s="66" t="str">
        <x:f>IF(B879="Активна",'Калькулятор'!$C$14*'Калькулятор'!$C$15*'Калькулятор'!$C$16*'Калькулятор'!$C$18*'Калькулятор'!$C$19*'Калькулятор'!$C$21*'Калькулятор'!$C$22,"")</x:f>
      </x:c>
      <x:c r="F879" s="68" t="n">
        <x:f>IF(B879="Активна",'Калькулятор'!$B$9,0)</x:f>
        <x:v>0</x:v>
      </x:c>
      <x:c r="G879" t="str">
        <x:f>IF(B879&lt;&gt;"Активна","",IF(AND('Калькулятор'!$E$14="Виграш",'Калькулятор'!$E$15="Виграш",'Калькулятор'!$E$16="Виграш",'Калькулятор'!$E$18="Виграш",'Калькулятор'!$E$19="Виграш",'Калькулятор'!$E$21="Виграш",'Калькулятор'!$E$22="Виграш"),"Виграш",IF(AND('Калькулятор'!$E$14&lt;&gt;"Програш",'Калькулятор'!$E$15&lt;&gt;"Програш",'Калькулятор'!$E$16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79" s="68" t="n">
        <x:f>IF(B879="Активна",F879*E879,0)</x:f>
        <x:v>0</x:v>
      </x:c>
      <x:c r="I879" s="68" t="n">
        <x:f>IF(AND(B879="Активна",G879&lt;&gt;"Програш"),F879*E879,0)</x:f>
        <x:v>0</x:v>
      </x:c>
      <x:c r="J879" s="68" t="n">
        <x:f>IF(AND(B879="Активна",G879="Виграш"),F879*E879,0)</x:f>
        <x:v>0</x:v>
      </x:c>
    </x:row>
    <x:row r="880">
      <x:c r="A880" t="n">
        <x:v>879</x:v>
      </x:c>
      <x:c r="B880" t="str">
        <x:f>IF(AND(C880='Калькулятор'!$B$6,'Калькулятор'!$D$13="Так",'Калькулятор'!$D$14="Так",'Калькулятор'!$D$15="Так",'Калькулятор'!$D$16="Так",'Калькулятор'!$D$18="Так",'Калькулятор'!$D$19="Так",'Калькулятор'!$D$21="Так",'Калькулятор'!$D$22="Так"),"Активна","")</x:f>
      </x:c>
      <x:c r="C880" t="n">
        <x:v>8</x:v>
      </x:c>
      <x:c r="D880" t="str">
        <x:v>1+2+3+4+6+7+9+10</x:v>
      </x:c>
      <x:c r="E880" s="66" t="str">
        <x:f>IF(B880="Активна",'Калькулятор'!$C$13*'Калькулятор'!$C$14*'Калькулятор'!$C$15*'Калькулятор'!$C$16*'Калькулятор'!$C$18*'Калькулятор'!$C$19*'Калькулятор'!$C$21*'Калькулятор'!$C$22,"")</x:f>
      </x:c>
      <x:c r="F880" s="68" t="n">
        <x:f>IF(B880="Активна",'Калькулятор'!$B$9,0)</x:f>
        <x:v>0</x:v>
      </x:c>
      <x:c r="G880" t="str">
        <x:f>IF(B880&lt;&gt;"Активна","",IF(AND('Калькулятор'!$E$13="Виграш",'Калькулятор'!$E$14="Виграш",'Калькулятор'!$E$15="Виграш",'Калькулятор'!$E$16="Виграш",'Калькулятор'!$E$18="Виграш",'Калькулятор'!$E$19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80" s="68" t="n">
        <x:f>IF(B880="Активна",F880*E880,0)</x:f>
        <x:v>0</x:v>
      </x:c>
      <x:c r="I880" s="68" t="n">
        <x:f>IF(AND(B880="Активна",G880&lt;&gt;"Програш"),F880*E880,0)</x:f>
        <x:v>0</x:v>
      </x:c>
      <x:c r="J880" s="68" t="n">
        <x:f>IF(AND(B880="Активна",G880="Виграш"),F880*E880,0)</x:f>
        <x:v>0</x:v>
      </x:c>
    </x:row>
    <x:row r="881">
      <x:c r="A881" t="n">
        <x:v>880</x:v>
      </x:c>
      <x:c r="B881" t="str">
        <x:f>IF(AND(C881='Калькулятор'!$B$6,'Калькулятор'!$D$17="Так",'Калькулятор'!$D$18="Так",'Калькулятор'!$D$19="Так",'Калькулятор'!$D$21="Так",'Калькулятор'!$D$22="Так"),"Активна","")</x:f>
      </x:c>
      <x:c r="C881" t="n">
        <x:v>5</x:v>
      </x:c>
      <x:c r="D881" t="str">
        <x:v>5+6+7+9+10</x:v>
      </x:c>
      <x:c r="E881" s="66" t="str">
        <x:f>IF(B881="Активна",'Калькулятор'!$C$17*'Калькулятор'!$C$18*'Калькулятор'!$C$19*'Калькулятор'!$C$21*'Калькулятор'!$C$22,"")</x:f>
      </x:c>
      <x:c r="F881" s="68" t="n">
        <x:f>IF(B881="Активна",'Калькулятор'!$B$9,0)</x:f>
        <x:v>0</x:v>
      </x:c>
      <x:c r="G881" t="str">
        <x:f>IF(B881&lt;&gt;"Активна","",IF(AND('Калькулятор'!$E$17="Виграш",'Калькулятор'!$E$18="Виграш",'Калькулятор'!$E$19="Виграш",'Калькулятор'!$E$21="Виграш",'Калькулятор'!$E$22="Виграш"),"Виграш",IF(AND('Калькулятор'!$E$17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81" s="68" t="n">
        <x:f>IF(B881="Активна",F881*E881,0)</x:f>
        <x:v>0</x:v>
      </x:c>
      <x:c r="I881" s="68" t="n">
        <x:f>IF(AND(B881="Активна",G881&lt;&gt;"Програш"),F881*E881,0)</x:f>
        <x:v>0</x:v>
      </x:c>
      <x:c r="J881" s="68" t="n">
        <x:f>IF(AND(B881="Активна",G881="Виграш"),F881*E881,0)</x:f>
        <x:v>0</x:v>
      </x:c>
    </x:row>
    <x:row r="882">
      <x:c r="A882" t="n">
        <x:v>881</x:v>
      </x:c>
      <x:c r="B882" t="str">
        <x:f>IF(AND(C882='Калькулятор'!$B$6,'Калькулятор'!$D$13="Так",'Калькулятор'!$D$17="Так",'Калькулятор'!$D$18="Так",'Калькулятор'!$D$19="Так",'Калькулятор'!$D$21="Так",'Калькулятор'!$D$22="Так"),"Активна","")</x:f>
      </x:c>
      <x:c r="C882" t="n">
        <x:v>6</x:v>
      </x:c>
      <x:c r="D882" t="str">
        <x:v>1+5+6+7+9+10</x:v>
      </x:c>
      <x:c r="E882" s="66" t="str">
        <x:f>IF(B882="Активна",'Калькулятор'!$C$13*'Калькулятор'!$C$17*'Калькулятор'!$C$18*'Калькулятор'!$C$19*'Калькулятор'!$C$21*'Калькулятор'!$C$22,"")</x:f>
      </x:c>
      <x:c r="F882" s="68" t="n">
        <x:f>IF(B882="Активна",'Калькулятор'!$B$9,0)</x:f>
        <x:v>0</x:v>
      </x:c>
      <x:c r="G882" t="str">
        <x:f>IF(B882&lt;&gt;"Активна","",IF(AND('Калькулятор'!$E$13="Виграш",'Калькулятор'!$E$17="Виграш",'Калькулятор'!$E$18="Виграш",'Калькулятор'!$E$19="Виграш",'Калькулятор'!$E$21="Виграш",'Калькулятор'!$E$22="Виграш"),"Виграш",IF(AND('Калькулятор'!$E$13&lt;&gt;"Програш",'Калькулятор'!$E$17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82" s="68" t="n">
        <x:f>IF(B882="Активна",F882*E882,0)</x:f>
        <x:v>0</x:v>
      </x:c>
      <x:c r="I882" s="68" t="n">
        <x:f>IF(AND(B882="Активна",G882&lt;&gt;"Програш"),F882*E882,0)</x:f>
        <x:v>0</x:v>
      </x:c>
      <x:c r="J882" s="68" t="n">
        <x:f>IF(AND(B882="Активна",G882="Виграш"),F882*E882,0)</x:f>
        <x:v>0</x:v>
      </x:c>
    </x:row>
    <x:row r="883">
      <x:c r="A883" t="n">
        <x:v>882</x:v>
      </x:c>
      <x:c r="B883" t="str">
        <x:f>IF(AND(C883='Калькулятор'!$B$6,'Калькулятор'!$D$14="Так",'Калькулятор'!$D$17="Так",'Калькулятор'!$D$18="Так",'Калькулятор'!$D$19="Так",'Калькулятор'!$D$21="Так",'Калькулятор'!$D$22="Так"),"Активна","")</x:f>
      </x:c>
      <x:c r="C883" t="n">
        <x:v>6</x:v>
      </x:c>
      <x:c r="D883" t="str">
        <x:v>2+5+6+7+9+10</x:v>
      </x:c>
      <x:c r="E883" s="66" t="str">
        <x:f>IF(B883="Активна",'Калькулятор'!$C$14*'Калькулятор'!$C$17*'Калькулятор'!$C$18*'Калькулятор'!$C$19*'Калькулятор'!$C$21*'Калькулятор'!$C$22,"")</x:f>
      </x:c>
      <x:c r="F883" s="68" t="n">
        <x:f>IF(B883="Активна",'Калькулятор'!$B$9,0)</x:f>
        <x:v>0</x:v>
      </x:c>
      <x:c r="G883" t="str">
        <x:f>IF(B883&lt;&gt;"Активна","",IF(AND('Калькулятор'!$E$14="Виграш",'Калькулятор'!$E$17="Виграш",'Калькулятор'!$E$18="Виграш",'Калькулятор'!$E$19="Виграш",'Калькулятор'!$E$21="Виграш",'Калькулятор'!$E$22="Виграш"),"Виграш",IF(AND('Калькулятор'!$E$14&lt;&gt;"Програш",'Калькулятор'!$E$17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83" s="68" t="n">
        <x:f>IF(B883="Активна",F883*E883,0)</x:f>
        <x:v>0</x:v>
      </x:c>
      <x:c r="I883" s="68" t="n">
        <x:f>IF(AND(B883="Активна",G883&lt;&gt;"Програш"),F883*E883,0)</x:f>
        <x:v>0</x:v>
      </x:c>
      <x:c r="J883" s="68" t="n">
        <x:f>IF(AND(B883="Активна",G883="Виграш"),F883*E883,0)</x:f>
        <x:v>0</x:v>
      </x:c>
    </x:row>
    <x:row r="884">
      <x:c r="A884" t="n">
        <x:v>883</x:v>
      </x:c>
      <x:c r="B884" t="str">
        <x:f>IF(AND(C884='Калькулятор'!$B$6,'Калькулятор'!$D$13="Так",'Калькулятор'!$D$14="Так",'Калькулятор'!$D$17="Так",'Калькулятор'!$D$18="Так",'Калькулятор'!$D$19="Так",'Калькулятор'!$D$21="Так",'Калькулятор'!$D$22="Так"),"Активна","")</x:f>
      </x:c>
      <x:c r="C884" t="n">
        <x:v>7</x:v>
      </x:c>
      <x:c r="D884" t="str">
        <x:v>1+2+5+6+7+9+10</x:v>
      </x:c>
      <x:c r="E884" s="66" t="str">
        <x:f>IF(B884="Активна",'Калькулятор'!$C$13*'Калькулятор'!$C$14*'Калькулятор'!$C$17*'Калькулятор'!$C$18*'Калькулятор'!$C$19*'Калькулятор'!$C$21*'Калькулятор'!$C$22,"")</x:f>
      </x:c>
      <x:c r="F884" s="68" t="n">
        <x:f>IF(B884="Активна",'Калькулятор'!$B$9,0)</x:f>
        <x:v>0</x:v>
      </x:c>
      <x:c r="G884" t="str">
        <x:f>IF(B884&lt;&gt;"Активна","",IF(AND('Калькулятор'!$E$13="Виграш",'Калькулятор'!$E$14="Виграш",'Калькулятор'!$E$17="Виграш",'Калькулятор'!$E$18="Виграш",'Калькулятор'!$E$19="Виграш",'Калькулятор'!$E$21="Виграш",'Калькулятор'!$E$22="Виграш"),"Виграш",IF(AND('Калькулятор'!$E$13&lt;&gt;"Програш",'Калькулятор'!$E$14&lt;&gt;"Програш",'Калькулятор'!$E$17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84" s="68" t="n">
        <x:f>IF(B884="Активна",F884*E884,0)</x:f>
        <x:v>0</x:v>
      </x:c>
      <x:c r="I884" s="68" t="n">
        <x:f>IF(AND(B884="Активна",G884&lt;&gt;"Програш"),F884*E884,0)</x:f>
        <x:v>0</x:v>
      </x:c>
      <x:c r="J884" s="68" t="n">
        <x:f>IF(AND(B884="Активна",G884="Виграш"),F884*E884,0)</x:f>
        <x:v>0</x:v>
      </x:c>
    </x:row>
    <x:row r="885">
      <x:c r="A885" t="n">
        <x:v>884</x:v>
      </x:c>
      <x:c r="B885" t="str">
        <x:f>IF(AND(C885='Калькулятор'!$B$6,'Калькулятор'!$D$15="Так",'Калькулятор'!$D$17="Так",'Калькулятор'!$D$18="Так",'Калькулятор'!$D$19="Так",'Калькулятор'!$D$21="Так",'Калькулятор'!$D$22="Так"),"Активна","")</x:f>
      </x:c>
      <x:c r="C885" t="n">
        <x:v>6</x:v>
      </x:c>
      <x:c r="D885" t="str">
        <x:v>3+5+6+7+9+10</x:v>
      </x:c>
      <x:c r="E885" s="66" t="str">
        <x:f>IF(B885="Активна",'Калькулятор'!$C$15*'Калькулятор'!$C$17*'Калькулятор'!$C$18*'Калькулятор'!$C$19*'Калькулятор'!$C$21*'Калькулятор'!$C$22,"")</x:f>
      </x:c>
      <x:c r="F885" s="68" t="n">
        <x:f>IF(B885="Активна",'Калькулятор'!$B$9,0)</x:f>
        <x:v>0</x:v>
      </x:c>
      <x:c r="G885" t="str">
        <x:f>IF(B885&lt;&gt;"Активна","",IF(AND('Калькулятор'!$E$15="Виграш",'Калькулятор'!$E$17="Виграш",'Калькулятор'!$E$18="Виграш",'Калькулятор'!$E$19="Виграш",'Калькулятор'!$E$21="Виграш",'Калькулятор'!$E$22="Виграш"),"Виграш",IF(AND('Калькулятор'!$E$15&lt;&gt;"Програш",'Калькулятор'!$E$17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85" s="68" t="n">
        <x:f>IF(B885="Активна",F885*E885,0)</x:f>
        <x:v>0</x:v>
      </x:c>
      <x:c r="I885" s="68" t="n">
        <x:f>IF(AND(B885="Активна",G885&lt;&gt;"Програш"),F885*E885,0)</x:f>
        <x:v>0</x:v>
      </x:c>
      <x:c r="J885" s="68" t="n">
        <x:f>IF(AND(B885="Активна",G885="Виграш"),F885*E885,0)</x:f>
        <x:v>0</x:v>
      </x:c>
    </x:row>
    <x:row r="886">
      <x:c r="A886" t="n">
        <x:v>885</x:v>
      </x:c>
      <x:c r="B886" t="str">
        <x:f>IF(AND(C886='Калькулятор'!$B$6,'Калькулятор'!$D$13="Так",'Калькулятор'!$D$15="Так",'Калькулятор'!$D$17="Так",'Калькулятор'!$D$18="Так",'Калькулятор'!$D$19="Так",'Калькулятор'!$D$21="Так",'Калькулятор'!$D$22="Так"),"Активна","")</x:f>
      </x:c>
      <x:c r="C886" t="n">
        <x:v>7</x:v>
      </x:c>
      <x:c r="D886" t="str">
        <x:v>1+3+5+6+7+9+10</x:v>
      </x:c>
      <x:c r="E886" s="66" t="str">
        <x:f>IF(B886="Активна",'Калькулятор'!$C$13*'Калькулятор'!$C$15*'Калькулятор'!$C$17*'Калькулятор'!$C$18*'Калькулятор'!$C$19*'Калькулятор'!$C$21*'Калькулятор'!$C$22,"")</x:f>
      </x:c>
      <x:c r="F886" s="68" t="n">
        <x:f>IF(B886="Активна",'Калькулятор'!$B$9,0)</x:f>
        <x:v>0</x:v>
      </x:c>
      <x:c r="G886" t="str">
        <x:f>IF(B886&lt;&gt;"Активна","",IF(AND('Калькулятор'!$E$13="Виграш",'Калькулятор'!$E$15="Виграш",'Калькулятор'!$E$17="Виграш",'Калькулятор'!$E$18="Виграш",'Калькулятор'!$E$19="Виграш",'Калькулятор'!$E$21="Виграш",'Калькулятор'!$E$22="Виграш"),"Виграш",IF(AND('Калькулятор'!$E$13&lt;&gt;"Програш",'Калькулятор'!$E$15&lt;&gt;"Програш",'Калькулятор'!$E$17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86" s="68" t="n">
        <x:f>IF(B886="Активна",F886*E886,0)</x:f>
        <x:v>0</x:v>
      </x:c>
      <x:c r="I886" s="68" t="n">
        <x:f>IF(AND(B886="Активна",G886&lt;&gt;"Програш"),F886*E886,0)</x:f>
        <x:v>0</x:v>
      </x:c>
      <x:c r="J886" s="68" t="n">
        <x:f>IF(AND(B886="Активна",G886="Виграш"),F886*E886,0)</x:f>
        <x:v>0</x:v>
      </x:c>
    </x:row>
    <x:row r="887">
      <x:c r="A887" t="n">
        <x:v>886</x:v>
      </x:c>
      <x:c r="B887" t="str">
        <x:f>IF(AND(C887='Калькулятор'!$B$6,'Калькулятор'!$D$14="Так",'Калькулятор'!$D$15="Так",'Калькулятор'!$D$17="Так",'Калькулятор'!$D$18="Так",'Калькулятор'!$D$19="Так",'Калькулятор'!$D$21="Так",'Калькулятор'!$D$22="Так"),"Активна","")</x:f>
      </x:c>
      <x:c r="C887" t="n">
        <x:v>7</x:v>
      </x:c>
      <x:c r="D887" t="str">
        <x:v>2+3+5+6+7+9+10</x:v>
      </x:c>
      <x:c r="E887" s="66" t="str">
        <x:f>IF(B887="Активна",'Калькулятор'!$C$14*'Калькулятор'!$C$15*'Калькулятор'!$C$17*'Калькулятор'!$C$18*'Калькулятор'!$C$19*'Калькулятор'!$C$21*'Калькулятор'!$C$22,"")</x:f>
      </x:c>
      <x:c r="F887" s="68" t="n">
        <x:f>IF(B887="Активна",'Калькулятор'!$B$9,0)</x:f>
        <x:v>0</x:v>
      </x:c>
      <x:c r="G887" t="str">
        <x:f>IF(B887&lt;&gt;"Активна","",IF(AND('Калькулятор'!$E$14="Виграш",'Калькулятор'!$E$15="Виграш",'Калькулятор'!$E$17="Виграш",'Калькулятор'!$E$18="Виграш",'Калькулятор'!$E$19="Виграш",'Калькулятор'!$E$21="Виграш",'Калькулятор'!$E$22="Виграш"),"Виграш",IF(AND('Калькулятор'!$E$14&lt;&gt;"Програш",'Калькулятор'!$E$15&lt;&gt;"Програш",'Калькулятор'!$E$17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87" s="68" t="n">
        <x:f>IF(B887="Активна",F887*E887,0)</x:f>
        <x:v>0</x:v>
      </x:c>
      <x:c r="I887" s="68" t="n">
        <x:f>IF(AND(B887="Активна",G887&lt;&gt;"Програш"),F887*E887,0)</x:f>
        <x:v>0</x:v>
      </x:c>
      <x:c r="J887" s="68" t="n">
        <x:f>IF(AND(B887="Активна",G887="Виграш"),F887*E887,0)</x:f>
        <x:v>0</x:v>
      </x:c>
    </x:row>
    <x:row r="888">
      <x:c r="A888" t="n">
        <x:v>887</x:v>
      </x:c>
      <x:c r="B888" t="str">
        <x:f>IF(AND(C888='Калькулятор'!$B$6,'Калькулятор'!$D$13="Так",'Калькулятор'!$D$14="Так",'Калькулятор'!$D$15="Так",'Калькулятор'!$D$17="Так",'Калькулятор'!$D$18="Так",'Калькулятор'!$D$19="Так",'Калькулятор'!$D$21="Так",'Калькулятор'!$D$22="Так"),"Активна","")</x:f>
      </x:c>
      <x:c r="C888" t="n">
        <x:v>8</x:v>
      </x:c>
      <x:c r="D888" t="str">
        <x:v>1+2+3+5+6+7+9+10</x:v>
      </x:c>
      <x:c r="E888" s="66" t="str">
        <x:f>IF(B888="Активна",'Калькулятор'!$C$13*'Калькулятор'!$C$14*'Калькулятор'!$C$15*'Калькулятор'!$C$17*'Калькулятор'!$C$18*'Калькулятор'!$C$19*'Калькулятор'!$C$21*'Калькулятор'!$C$22,"")</x:f>
      </x:c>
      <x:c r="F888" s="68" t="n">
        <x:f>IF(B888="Активна",'Калькулятор'!$B$9,0)</x:f>
        <x:v>0</x:v>
      </x:c>
      <x:c r="G888" t="str">
        <x:f>IF(B888&lt;&gt;"Активна","",IF(AND('Калькулятор'!$E$13="Виграш",'Калькулятор'!$E$14="Виграш",'Калькулятор'!$E$15="Виграш",'Калькулятор'!$E$17="Виграш",'Калькулятор'!$E$18="Виграш",'Калькулятор'!$E$19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88" s="68" t="n">
        <x:f>IF(B888="Активна",F888*E888,0)</x:f>
        <x:v>0</x:v>
      </x:c>
      <x:c r="I888" s="68" t="n">
        <x:f>IF(AND(B888="Активна",G888&lt;&gt;"Програш"),F888*E888,0)</x:f>
        <x:v>0</x:v>
      </x:c>
      <x:c r="J888" s="68" t="n">
        <x:f>IF(AND(B888="Активна",G888="Виграш"),F888*E888,0)</x:f>
        <x:v>0</x:v>
      </x:c>
    </x:row>
    <x:row r="889">
      <x:c r="A889" t="n">
        <x:v>888</x:v>
      </x:c>
      <x:c r="B889" t="str">
        <x:f>IF(AND(C889='Калькулятор'!$B$6,'Калькулятор'!$D$16="Так",'Калькулятор'!$D$17="Так",'Калькулятор'!$D$18="Так",'Калькулятор'!$D$19="Так",'Калькулятор'!$D$21="Так",'Калькулятор'!$D$22="Так"),"Активна","")</x:f>
      </x:c>
      <x:c r="C889" t="n">
        <x:v>6</x:v>
      </x:c>
      <x:c r="D889" t="str">
        <x:v>4+5+6+7+9+10</x:v>
      </x:c>
      <x:c r="E889" s="66" t="str">
        <x:f>IF(B889="Активна",'Калькулятор'!$C$16*'Калькулятор'!$C$17*'Калькулятор'!$C$18*'Калькулятор'!$C$19*'Калькулятор'!$C$21*'Калькулятор'!$C$22,"")</x:f>
      </x:c>
      <x:c r="F889" s="68" t="n">
        <x:f>IF(B889="Активна",'Калькулятор'!$B$9,0)</x:f>
        <x:v>0</x:v>
      </x:c>
      <x:c r="G889" t="str">
        <x:f>IF(B889&lt;&gt;"Активна","",IF(AND('Калькулятор'!$E$16="Виграш",'Калькулятор'!$E$17="Виграш",'Калькулятор'!$E$18="Виграш",'Калькулятор'!$E$19="Виграш",'Калькулятор'!$E$21="Виграш",'Калькулятор'!$E$22="Виграш"),"Виграш",IF(AND('Калькулятор'!$E$16&lt;&gt;"Програш",'Калькулятор'!$E$17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89" s="68" t="n">
        <x:f>IF(B889="Активна",F889*E889,0)</x:f>
        <x:v>0</x:v>
      </x:c>
      <x:c r="I889" s="68" t="n">
        <x:f>IF(AND(B889="Активна",G889&lt;&gt;"Програш"),F889*E889,0)</x:f>
        <x:v>0</x:v>
      </x:c>
      <x:c r="J889" s="68" t="n">
        <x:f>IF(AND(B889="Активна",G889="Виграш"),F889*E889,0)</x:f>
        <x:v>0</x:v>
      </x:c>
    </x:row>
    <x:row r="890">
      <x:c r="A890" t="n">
        <x:v>889</x:v>
      </x:c>
      <x:c r="B890" t="str">
        <x:f>IF(AND(C890='Калькулятор'!$B$6,'Калькулятор'!$D$13="Так",'Калькулятор'!$D$16="Так",'Калькулятор'!$D$17="Так",'Калькулятор'!$D$18="Так",'Калькулятор'!$D$19="Так",'Калькулятор'!$D$21="Так",'Калькулятор'!$D$22="Так"),"Активна","")</x:f>
      </x:c>
      <x:c r="C890" t="n">
        <x:v>7</x:v>
      </x:c>
      <x:c r="D890" t="str">
        <x:v>1+4+5+6+7+9+10</x:v>
      </x:c>
      <x:c r="E890" s="66" t="str">
        <x:f>IF(B890="Активна",'Калькулятор'!$C$13*'Калькулятор'!$C$16*'Калькулятор'!$C$17*'Калькулятор'!$C$18*'Калькулятор'!$C$19*'Калькулятор'!$C$21*'Калькулятор'!$C$22,"")</x:f>
      </x:c>
      <x:c r="F890" s="68" t="n">
        <x:f>IF(B890="Активна",'Калькулятор'!$B$9,0)</x:f>
        <x:v>0</x:v>
      </x:c>
      <x:c r="G890" t="str">
        <x:f>IF(B890&lt;&gt;"Активна","",IF(AND('Калькулятор'!$E$13="Виграш",'Калькулятор'!$E$16="Виграш",'Калькулятор'!$E$17="Виграш",'Калькулятор'!$E$18="Виграш",'Калькулятор'!$E$19="Виграш",'Калькулятор'!$E$21="Виграш",'Калькулятор'!$E$22="Виграш"),"Виграш",IF(AND('Калькулятор'!$E$13&lt;&gt;"Програш",'Калькулятор'!$E$16&lt;&gt;"Програш",'Калькулятор'!$E$17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90" s="68" t="n">
        <x:f>IF(B890="Активна",F890*E890,0)</x:f>
        <x:v>0</x:v>
      </x:c>
      <x:c r="I890" s="68" t="n">
        <x:f>IF(AND(B890="Активна",G890&lt;&gt;"Програш"),F890*E890,0)</x:f>
        <x:v>0</x:v>
      </x:c>
      <x:c r="J890" s="68" t="n">
        <x:f>IF(AND(B890="Активна",G890="Виграш"),F890*E890,0)</x:f>
        <x:v>0</x:v>
      </x:c>
    </x:row>
    <x:row r="891">
      <x:c r="A891" t="n">
        <x:v>890</x:v>
      </x:c>
      <x:c r="B891" t="str">
        <x:f>IF(AND(C891='Калькулятор'!$B$6,'Калькулятор'!$D$14="Так",'Калькулятор'!$D$16="Так",'Калькулятор'!$D$17="Так",'Калькулятор'!$D$18="Так",'Калькулятор'!$D$19="Так",'Калькулятор'!$D$21="Так",'Калькулятор'!$D$22="Так"),"Активна","")</x:f>
      </x:c>
      <x:c r="C891" t="n">
        <x:v>7</x:v>
      </x:c>
      <x:c r="D891" t="str">
        <x:v>2+4+5+6+7+9+10</x:v>
      </x:c>
      <x:c r="E891" s="66" t="str">
        <x:f>IF(B891="Активна",'Калькулятор'!$C$14*'Калькулятор'!$C$16*'Калькулятор'!$C$17*'Калькулятор'!$C$18*'Калькулятор'!$C$19*'Калькулятор'!$C$21*'Калькулятор'!$C$22,"")</x:f>
      </x:c>
      <x:c r="F891" s="68" t="n">
        <x:f>IF(B891="Активна",'Калькулятор'!$B$9,0)</x:f>
        <x:v>0</x:v>
      </x:c>
      <x:c r="G891" t="str">
        <x:f>IF(B891&lt;&gt;"Активна","",IF(AND('Калькулятор'!$E$14="Виграш",'Калькулятор'!$E$16="Виграш",'Калькулятор'!$E$17="Виграш",'Калькулятор'!$E$18="Виграш",'Калькулятор'!$E$19="Виграш",'Калькулятор'!$E$21="Виграш",'Калькулятор'!$E$22="Виграш"),"Виграш",IF(AND('Калькулятор'!$E$14&lt;&gt;"Програш",'Калькулятор'!$E$16&lt;&gt;"Програш",'Калькулятор'!$E$17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91" s="68" t="n">
        <x:f>IF(B891="Активна",F891*E891,0)</x:f>
        <x:v>0</x:v>
      </x:c>
      <x:c r="I891" s="68" t="n">
        <x:f>IF(AND(B891="Активна",G891&lt;&gt;"Програш"),F891*E891,0)</x:f>
        <x:v>0</x:v>
      </x:c>
      <x:c r="J891" s="68" t="n">
        <x:f>IF(AND(B891="Активна",G891="Виграш"),F891*E891,0)</x:f>
        <x:v>0</x:v>
      </x:c>
    </x:row>
    <x:row r="892">
      <x:c r="A892" t="n">
        <x:v>891</x:v>
      </x:c>
      <x:c r="B892" t="str">
        <x:f>IF(AND(C892='Калькулятор'!$B$6,'Калькулятор'!$D$13="Так",'Калькулятор'!$D$14="Так",'Калькулятор'!$D$16="Так",'Калькулятор'!$D$17="Так",'Калькулятор'!$D$18="Так",'Калькулятор'!$D$19="Так",'Калькулятор'!$D$21="Так",'Калькулятор'!$D$22="Так"),"Активна","")</x:f>
      </x:c>
      <x:c r="C892" t="n">
        <x:v>8</x:v>
      </x:c>
      <x:c r="D892" t="str">
        <x:v>1+2+4+5+6+7+9+10</x:v>
      </x:c>
      <x:c r="E892" s="66" t="str">
        <x:f>IF(B892="Активна",'Калькулятор'!$C$13*'Калькулятор'!$C$14*'Калькулятор'!$C$16*'Калькулятор'!$C$17*'Калькулятор'!$C$18*'Калькулятор'!$C$19*'Калькулятор'!$C$21*'Калькулятор'!$C$22,"")</x:f>
      </x:c>
      <x:c r="F892" s="68" t="n">
        <x:f>IF(B892="Активна",'Калькулятор'!$B$9,0)</x:f>
        <x:v>0</x:v>
      </x:c>
      <x:c r="G892" t="str">
        <x:f>IF(B892&lt;&gt;"Активна","",IF(AND('Калькулятор'!$E$13="Виграш",'Калькулятор'!$E$14="Виграш",'Калькулятор'!$E$16="Виграш",'Калькулятор'!$E$17="Виграш",'Калькулятор'!$E$18="Виграш",'Калькулятор'!$E$19="Виграш",'Калькулятор'!$E$21="Виграш",'Калькулятор'!$E$22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92" s="68" t="n">
        <x:f>IF(B892="Активна",F892*E892,0)</x:f>
        <x:v>0</x:v>
      </x:c>
      <x:c r="I892" s="68" t="n">
        <x:f>IF(AND(B892="Активна",G892&lt;&gt;"Програш"),F892*E892,0)</x:f>
        <x:v>0</x:v>
      </x:c>
      <x:c r="J892" s="68" t="n">
        <x:f>IF(AND(B892="Активна",G892="Виграш"),F892*E892,0)</x:f>
        <x:v>0</x:v>
      </x:c>
    </x:row>
    <x:row r="893">
      <x:c r="A893" t="n">
        <x:v>892</x:v>
      </x:c>
      <x:c r="B893" t="str">
        <x:f>IF(AND(C893='Калькулятор'!$B$6,'Калькулятор'!$D$15="Так",'Калькулятор'!$D$16="Так",'Калькулятор'!$D$17="Так",'Калькулятор'!$D$18="Так",'Калькулятор'!$D$19="Так",'Калькулятор'!$D$21="Так",'Калькулятор'!$D$22="Так"),"Активна","")</x:f>
      </x:c>
      <x:c r="C893" t="n">
        <x:v>7</x:v>
      </x:c>
      <x:c r="D893" t="str">
        <x:v>3+4+5+6+7+9+10</x:v>
      </x:c>
      <x:c r="E893" s="66" t="str">
        <x:f>IF(B893="Активна",'Калькулятор'!$C$15*'Калькулятор'!$C$16*'Калькулятор'!$C$17*'Калькулятор'!$C$18*'Калькулятор'!$C$19*'Калькулятор'!$C$21*'Калькулятор'!$C$22,"")</x:f>
      </x:c>
      <x:c r="F893" s="68" t="n">
        <x:f>IF(B893="Активна",'Калькулятор'!$B$9,0)</x:f>
        <x:v>0</x:v>
      </x:c>
      <x:c r="G893" t="str">
        <x:f>IF(B893&lt;&gt;"Активна","",IF(AND('Калькулятор'!$E$15="Виграш",'Калькулятор'!$E$16="Виграш",'Калькулятор'!$E$17="Виграш",'Калькулятор'!$E$18="Виграш",'Калькулятор'!$E$19="Виграш",'Калькулятор'!$E$21="Виграш",'Калькулятор'!$E$22="Виграш"),"Виграш",IF(AND('Калькулятор'!$E$15&lt;&gt;"Програш",'Калькулятор'!$E$16&lt;&gt;"Програш",'Калькулятор'!$E$17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93" s="68" t="n">
        <x:f>IF(B893="Активна",F893*E893,0)</x:f>
        <x:v>0</x:v>
      </x:c>
      <x:c r="I893" s="68" t="n">
        <x:f>IF(AND(B893="Активна",G893&lt;&gt;"Програш"),F893*E893,0)</x:f>
        <x:v>0</x:v>
      </x:c>
      <x:c r="J893" s="68" t="n">
        <x:f>IF(AND(B893="Активна",G893="Виграш"),F893*E893,0)</x:f>
        <x:v>0</x:v>
      </x:c>
    </x:row>
    <x:row r="894">
      <x:c r="A894" t="n">
        <x:v>893</x:v>
      </x:c>
      <x:c r="B894" t="str">
        <x:f>IF(AND(C894='Калькулятор'!$B$6,'Калькулятор'!$D$13="Так",'Калькулятор'!$D$15="Так",'Калькулятор'!$D$16="Так",'Калькулятор'!$D$17="Так",'Калькулятор'!$D$18="Так",'Калькулятор'!$D$19="Так",'Калькулятор'!$D$21="Так",'Калькулятор'!$D$22="Так"),"Активна","")</x:f>
      </x:c>
      <x:c r="C894" t="n">
        <x:v>8</x:v>
      </x:c>
      <x:c r="D894" t="str">
        <x:v>1+3+4+5+6+7+9+10</x:v>
      </x:c>
      <x:c r="E894" s="66" t="str">
        <x:f>IF(B894="Активна",'Калькулятор'!$C$13*'Калькулятор'!$C$15*'Калькулятор'!$C$16*'Калькулятор'!$C$17*'Калькулятор'!$C$18*'Калькулятор'!$C$19*'Калькулятор'!$C$21*'Калькулятор'!$C$22,"")</x:f>
      </x:c>
      <x:c r="F894" s="68" t="n">
        <x:f>IF(B894="Активна",'Калькулятор'!$B$9,0)</x:f>
        <x:v>0</x:v>
      </x:c>
      <x:c r="G894" t="str">
        <x:f>IF(B894&lt;&gt;"Активна","",IF(AND('Калькулятор'!$E$13="Виграш",'Калькулятор'!$E$15="Виграш",'Калькулятор'!$E$16="Виграш",'Калькулятор'!$E$17="Виграш",'Калькулятор'!$E$18="Виграш",'Калькулятор'!$E$19="Виграш",'Калькулятор'!$E$21="Виграш",'Калькулятор'!$E$22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94" s="68" t="n">
        <x:f>IF(B894="Активна",F894*E894,0)</x:f>
        <x:v>0</x:v>
      </x:c>
      <x:c r="I894" s="68" t="n">
        <x:f>IF(AND(B894="Активна",G894&lt;&gt;"Програш"),F894*E894,0)</x:f>
        <x:v>0</x:v>
      </x:c>
      <x:c r="J894" s="68" t="n">
        <x:f>IF(AND(B894="Активна",G894="Виграш"),F894*E894,0)</x:f>
        <x:v>0</x:v>
      </x:c>
    </x:row>
    <x:row r="895">
      <x:c r="A895" t="n">
        <x:v>894</x:v>
      </x:c>
      <x:c r="B895" t="str">
        <x:f>IF(AND(C895='Калькулятор'!$B$6,'Калькулятор'!$D$14="Так",'Калькулятор'!$D$15="Так",'Калькулятор'!$D$16="Так",'Калькулятор'!$D$17="Так",'Калькулятор'!$D$18="Так",'Калькулятор'!$D$19="Так",'Калькулятор'!$D$21="Так",'Калькулятор'!$D$22="Так"),"Активна","")</x:f>
      </x:c>
      <x:c r="C895" t="n">
        <x:v>8</x:v>
      </x:c>
      <x:c r="D895" t="str">
        <x:v>2+3+4+5+6+7+9+10</x:v>
      </x:c>
      <x:c r="E895" s="66" t="str">
        <x:f>IF(B895="Активна",'Калькулятор'!$C$14*'Калькулятор'!$C$15*'Калькулятор'!$C$16*'Калькулятор'!$C$17*'Калькулятор'!$C$18*'Калькулятор'!$C$19*'Калькулятор'!$C$21*'Калькулятор'!$C$22,"")</x:f>
      </x:c>
      <x:c r="F895" s="68" t="n">
        <x:f>IF(B895="Активна",'Калькулятор'!$B$9,0)</x:f>
        <x:v>0</x:v>
      </x:c>
      <x:c r="G895" t="str">
        <x:f>IF(B895&lt;&gt;"Активна","",IF(AND('Калькулятор'!$E$14="Виграш",'Калькулятор'!$E$15="Виграш",'Калькулятор'!$E$16="Виграш",'Калькулятор'!$E$17="Виграш",'Калькулятор'!$E$18="Виграш",'Калькулятор'!$E$19="Виграш",'Калькулятор'!$E$21="Виграш",'Калькулятор'!$E$22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95" s="68" t="n">
        <x:f>IF(B895="Активна",F895*E895,0)</x:f>
        <x:v>0</x:v>
      </x:c>
      <x:c r="I895" s="68" t="n">
        <x:f>IF(AND(B895="Активна",G895&lt;&gt;"Програш"),F895*E895,0)</x:f>
        <x:v>0</x:v>
      </x:c>
      <x:c r="J895" s="68" t="n">
        <x:f>IF(AND(B895="Активна",G895="Виграш"),F895*E895,0)</x:f>
        <x:v>0</x:v>
      </x:c>
    </x:row>
    <x:row r="896">
      <x:c r="A896" t="n">
        <x:v>895</x:v>
      </x:c>
      <x:c r="B896" t="str">
        <x:f>IF(AND(C896='Калькулятор'!$B$6,'Калькулятор'!$D$13="Так",'Калькулятор'!$D$14="Так",'Калькулятор'!$D$15="Так",'Калькулятор'!$D$16="Так",'Калькулятор'!$D$17="Так",'Калькулятор'!$D$18="Так",'Калькулятор'!$D$19="Так",'Калькулятор'!$D$21="Так",'Калькулятор'!$D$22="Так"),"Активна","")</x:f>
      </x:c>
      <x:c r="C896" t="n">
        <x:v>9</x:v>
      </x:c>
      <x:c r="D896" t="str">
        <x:v>1+2+3+4+5+6+7+9+10</x:v>
      </x:c>
      <x:c r="E896" s="66" t="str">
        <x:f>IF(B896="Активна",'Калькулятор'!$C$13*'Калькулятор'!$C$14*'Калькулятор'!$C$15*'Калькулятор'!$C$16*'Калькулятор'!$C$17*'Калькулятор'!$C$18*'Калькулятор'!$C$19*'Калькулятор'!$C$21*'Калькулятор'!$C$22,"")</x:f>
      </x:c>
      <x:c r="F896" s="68" t="n">
        <x:f>IF(B896="Активна",'Калькулятор'!$B$9,0)</x:f>
        <x:v>0</x:v>
      </x:c>
      <x:c r="G896" t="str">
        <x:f>IF(B896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$18="Виграш",'Калькулятор'!$E$19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$19&lt;&gt;"Програш",'Калькулятор'!$E$21&lt;&gt;"Програш",'Калькулятор'!$E$22&lt;&gt;"Програш"),"Очікується","Програш")))</x:f>
      </x:c>
      <x:c r="H896" s="68" t="n">
        <x:f>IF(B896="Активна",F896*E896,0)</x:f>
        <x:v>0</x:v>
      </x:c>
      <x:c r="I896" s="68" t="n">
        <x:f>IF(AND(B896="Активна",G896&lt;&gt;"Програш"),F896*E896,0)</x:f>
        <x:v>0</x:v>
      </x:c>
      <x:c r="J896" s="68" t="n">
        <x:f>IF(AND(B896="Активна",G896="Виграш"),F896*E896,0)</x:f>
        <x:v>0</x:v>
      </x:c>
    </x:row>
    <x:row r="897">
      <x:c r="A897" t="n">
        <x:v>896</x:v>
      </x:c>
      <x:c r="B897" t="str">
        <x:f>IF(AND(C897='Калькулятор'!$B$6,'Калькулятор'!$D$20="Так",'Калькулятор'!$D$21="Так",'Калькулятор'!$D$22="Так"),"Активна","")</x:f>
      </x:c>
      <x:c r="C897" t="n">
        <x:v>3</x:v>
      </x:c>
      <x:c r="D897" t="str">
        <x:v>8+9+10</x:v>
      </x:c>
      <x:c r="E897" s="66" t="str">
        <x:f>IF(B897="Активна",'Калькулятор'!$C$20*'Калькулятор'!$C$21*'Калькулятор'!$C$22,"")</x:f>
      </x:c>
      <x:c r="F897" s="68" t="n">
        <x:f>IF(B897="Активна",'Калькулятор'!$B$9,0)</x:f>
        <x:v>0</x:v>
      </x:c>
      <x:c r="G897" t="str">
        <x:f>IF(B897&lt;&gt;"Активна","",IF(AND('Калькулятор'!$E$20="Виграш",'Калькулятор'!$E$21="Виграш",'Калькулятор'!$E$22="Виграш"),"Виграш",IF(AND('Калькулятор'!$E$20&lt;&gt;"Програш",'Калькулятор'!$E$21&lt;&gt;"Програш",'Калькулятор'!$E$22&lt;&gt;"Програш"),"Очікується","Програш")))</x:f>
      </x:c>
      <x:c r="H897" s="68" t="n">
        <x:f>IF(B897="Активна",F897*E897,0)</x:f>
        <x:v>0</x:v>
      </x:c>
      <x:c r="I897" s="68" t="n">
        <x:f>IF(AND(B897="Активна",G897&lt;&gt;"Програш"),F897*E897,0)</x:f>
        <x:v>0</x:v>
      </x:c>
      <x:c r="J897" s="68" t="n">
        <x:f>IF(AND(B897="Активна",G897="Виграш"),F897*E897,0)</x:f>
        <x:v>0</x:v>
      </x:c>
    </x:row>
    <x:row r="898">
      <x:c r="A898" t="n">
        <x:v>897</x:v>
      </x:c>
      <x:c r="B898" t="str">
        <x:f>IF(AND(C898='Калькулятор'!$B$6,'Калькулятор'!$D$13="Так",'Калькулятор'!$D$20="Так",'Калькулятор'!$D$21="Так",'Калькулятор'!$D$22="Так"),"Активна","")</x:f>
      </x:c>
      <x:c r="C898" t="n">
        <x:v>4</x:v>
      </x:c>
      <x:c r="D898" t="str">
        <x:v>1+8+9+10</x:v>
      </x:c>
      <x:c r="E898" s="66" t="str">
        <x:f>IF(B898="Активна",'Калькулятор'!$C$13*'Калькулятор'!$C$20*'Калькулятор'!$C$21*'Калькулятор'!$C$22,"")</x:f>
      </x:c>
      <x:c r="F898" s="68" t="n">
        <x:f>IF(B898="Активна",'Калькулятор'!$B$9,0)</x:f>
        <x:v>0</x:v>
      </x:c>
      <x:c r="G898" t="str">
        <x:f>IF(B898&lt;&gt;"Активна","",IF(AND('Калькулятор'!$E$13="Виграш",'Калькулятор'!$E$20="Виграш",'Калькулятор'!$E$21="Виграш",'Калькулятор'!$E$22="Виграш"),"Виграш",IF(AND('Калькулятор'!$E$13&lt;&gt;"Програш",'Калькулятор'!$E$20&lt;&gt;"Програш",'Калькулятор'!$E$21&lt;&gt;"Програш",'Калькулятор'!$E$22&lt;&gt;"Програш"),"Очікується","Програш")))</x:f>
      </x:c>
      <x:c r="H898" s="68" t="n">
        <x:f>IF(B898="Активна",F898*E898,0)</x:f>
        <x:v>0</x:v>
      </x:c>
      <x:c r="I898" s="68" t="n">
        <x:f>IF(AND(B898="Активна",G898&lt;&gt;"Програш"),F898*E898,0)</x:f>
        <x:v>0</x:v>
      </x:c>
      <x:c r="J898" s="68" t="n">
        <x:f>IF(AND(B898="Активна",G898="Виграш"),F898*E898,0)</x:f>
        <x:v>0</x:v>
      </x:c>
    </x:row>
    <x:row r="899">
      <x:c r="A899" t="n">
        <x:v>898</x:v>
      </x:c>
      <x:c r="B899" t="str">
        <x:f>IF(AND(C899='Калькулятор'!$B$6,'Калькулятор'!$D$14="Так",'Калькулятор'!$D$20="Так",'Калькулятор'!$D$21="Так",'Калькулятор'!$D$22="Так"),"Активна","")</x:f>
      </x:c>
      <x:c r="C899" t="n">
        <x:v>4</x:v>
      </x:c>
      <x:c r="D899" t="str">
        <x:v>2+8+9+10</x:v>
      </x:c>
      <x:c r="E899" s="66" t="str">
        <x:f>IF(B899="Активна",'Калькулятор'!$C$14*'Калькулятор'!$C$20*'Калькулятор'!$C$21*'Калькулятор'!$C$22,"")</x:f>
      </x:c>
      <x:c r="F899" s="68" t="n">
        <x:f>IF(B899="Активна",'Калькулятор'!$B$9,0)</x:f>
        <x:v>0</x:v>
      </x:c>
      <x:c r="G899" t="str">
        <x:f>IF(B899&lt;&gt;"Активна","",IF(AND('Калькулятор'!$E$14="Виграш",'Калькулятор'!$E$20="Виграш",'Калькулятор'!$E$21="Виграш",'Калькулятор'!$E$22="Виграш"),"Виграш",IF(AND('Калькулятор'!$E$14&lt;&gt;"Програш",'Калькулятор'!$E$20&lt;&gt;"Програш",'Калькулятор'!$E$21&lt;&gt;"Програш",'Калькулятор'!$E$22&lt;&gt;"Програш"),"Очікується","Програш")))</x:f>
      </x:c>
      <x:c r="H899" s="68" t="n">
        <x:f>IF(B899="Активна",F899*E899,0)</x:f>
        <x:v>0</x:v>
      </x:c>
      <x:c r="I899" s="68" t="n">
        <x:f>IF(AND(B899="Активна",G899&lt;&gt;"Програш"),F899*E899,0)</x:f>
        <x:v>0</x:v>
      </x:c>
      <x:c r="J899" s="68" t="n">
        <x:f>IF(AND(B899="Активна",G899="Виграш"),F899*E899,0)</x:f>
        <x:v>0</x:v>
      </x:c>
    </x:row>
    <x:row r="900">
      <x:c r="A900" t="n">
        <x:v>899</x:v>
      </x:c>
      <x:c r="B900" t="str">
        <x:f>IF(AND(C900='Калькулятор'!$B$6,'Калькулятор'!$D$13="Так",'Калькулятор'!$D$14="Так",'Калькулятор'!$D$20="Так",'Калькулятор'!$D$21="Так",'Калькулятор'!$D$22="Так"),"Активна","")</x:f>
      </x:c>
      <x:c r="C900" t="n">
        <x:v>5</x:v>
      </x:c>
      <x:c r="D900" t="str">
        <x:v>1+2+8+9+10</x:v>
      </x:c>
      <x:c r="E900" s="66" t="str">
        <x:f>IF(B900="Активна",'Калькулятор'!$C$13*'Калькулятор'!$C$14*'Калькулятор'!$C$20*'Калькулятор'!$C$21*'Калькулятор'!$C$22,"")</x:f>
      </x:c>
      <x:c r="F900" s="68" t="n">
        <x:f>IF(B900="Активна",'Калькулятор'!$B$9,0)</x:f>
        <x:v>0</x:v>
      </x:c>
      <x:c r="G900" t="str">
        <x:f>IF(B900&lt;&gt;"Активна","",IF(AND('Калькулятор'!$E$13="Виграш",'Калькулятор'!$E$14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$20&lt;&gt;"Програш",'Калькулятор'!$E$21&lt;&gt;"Програш",'Калькулятор'!$E$22&lt;&gt;"Програш"),"Очікується","Програш")))</x:f>
      </x:c>
      <x:c r="H900" s="68" t="n">
        <x:f>IF(B900="Активна",F900*E900,0)</x:f>
        <x:v>0</x:v>
      </x:c>
      <x:c r="I900" s="68" t="n">
        <x:f>IF(AND(B900="Активна",G900&lt;&gt;"Програш"),F900*E900,0)</x:f>
        <x:v>0</x:v>
      </x:c>
      <x:c r="J900" s="68" t="n">
        <x:f>IF(AND(B900="Активна",G900="Виграш"),F900*E900,0)</x:f>
        <x:v>0</x:v>
      </x:c>
    </x:row>
    <x:row r="901">
      <x:c r="A901" t="n">
        <x:v>900</x:v>
      </x:c>
      <x:c r="B901" t="str">
        <x:f>IF(AND(C901='Калькулятор'!$B$6,'Калькулятор'!$D$15="Так",'Калькулятор'!$D$20="Так",'Калькулятор'!$D$21="Так",'Калькулятор'!$D$22="Так"),"Активна","")</x:f>
      </x:c>
      <x:c r="C901" t="n">
        <x:v>4</x:v>
      </x:c>
      <x:c r="D901" t="str">
        <x:v>3+8+9+10</x:v>
      </x:c>
      <x:c r="E901" s="66" t="str">
        <x:f>IF(B901="Активна",'Калькулятор'!$C$15*'Калькулятор'!$C$20*'Калькулятор'!$C$21*'Калькулятор'!$C$22,"")</x:f>
      </x:c>
      <x:c r="F901" s="68" t="n">
        <x:f>IF(B901="Активна",'Калькулятор'!$B$9,0)</x:f>
        <x:v>0</x:v>
      </x:c>
      <x:c r="G901" t="str">
        <x:f>IF(B901&lt;&gt;"Активна","",IF(AND('Калькулятор'!$E$15="Виграш",'Калькулятор'!$E$20="Виграш",'Калькулятор'!$E$21="Виграш",'Калькулятор'!$E$22="Виграш"),"Виграш",IF(AND('Калькулятор'!$E$15&lt;&gt;"Програш",'Калькулятор'!$E$20&lt;&gt;"Програш",'Калькулятор'!$E$21&lt;&gt;"Програш",'Калькулятор'!$E$22&lt;&gt;"Програш"),"Очікується","Програш")))</x:f>
      </x:c>
      <x:c r="H901" s="68" t="n">
        <x:f>IF(B901="Активна",F901*E901,0)</x:f>
        <x:v>0</x:v>
      </x:c>
      <x:c r="I901" s="68" t="n">
        <x:f>IF(AND(B901="Активна",G901&lt;&gt;"Програш"),F901*E901,0)</x:f>
        <x:v>0</x:v>
      </x:c>
      <x:c r="J901" s="68" t="n">
        <x:f>IF(AND(B901="Активна",G901="Виграш"),F901*E901,0)</x:f>
        <x:v>0</x:v>
      </x:c>
    </x:row>
    <x:row r="902">
      <x:c r="A902" t="n">
        <x:v>901</x:v>
      </x:c>
      <x:c r="B902" t="str">
        <x:f>IF(AND(C902='Калькулятор'!$B$6,'Калькулятор'!$D$13="Так",'Калькулятор'!$D$15="Так",'Калькулятор'!$D$20="Так",'Калькулятор'!$D$21="Так",'Калькулятор'!$D$22="Так"),"Активна","")</x:f>
      </x:c>
      <x:c r="C902" t="n">
        <x:v>5</x:v>
      </x:c>
      <x:c r="D902" t="str">
        <x:v>1+3+8+9+10</x:v>
      </x:c>
      <x:c r="E902" s="66" t="str">
        <x:f>IF(B902="Активна",'Калькулятор'!$C$13*'Калькулятор'!$C$15*'Калькулятор'!$C$20*'Калькулятор'!$C$21*'Калькулятор'!$C$22,"")</x:f>
      </x:c>
      <x:c r="F902" s="68" t="n">
        <x:f>IF(B902="Активна",'Калькулятор'!$B$9,0)</x:f>
        <x:v>0</x:v>
      </x:c>
      <x:c r="G902" t="str">
        <x:f>IF(B902&lt;&gt;"Активна","",IF(AND('Калькулятор'!$E$13="Виграш",'Калькулятор'!$E$15="Виграш",'Калькулятор'!$E$20="Виграш",'Калькулятор'!$E$21="Виграш",'Калькулятор'!$E$22="Виграш"),"Виграш",IF(AND('Калькулятор'!$E$13&lt;&gt;"Програш",'Калькулятор'!$E$15&lt;&gt;"Програш",'Калькулятор'!$E$20&lt;&gt;"Програш",'Калькулятор'!$E$21&lt;&gt;"Програш",'Калькулятор'!$E$22&lt;&gt;"Програш"),"Очікується","Програш")))</x:f>
      </x:c>
      <x:c r="H902" s="68" t="n">
        <x:f>IF(B902="Активна",F902*E902,0)</x:f>
        <x:v>0</x:v>
      </x:c>
      <x:c r="I902" s="68" t="n">
        <x:f>IF(AND(B902="Активна",G902&lt;&gt;"Програш"),F902*E902,0)</x:f>
        <x:v>0</x:v>
      </x:c>
      <x:c r="J902" s="68" t="n">
        <x:f>IF(AND(B902="Активна",G902="Виграш"),F902*E902,0)</x:f>
        <x:v>0</x:v>
      </x:c>
    </x:row>
    <x:row r="903">
      <x:c r="A903" t="n">
        <x:v>902</x:v>
      </x:c>
      <x:c r="B903" t="str">
        <x:f>IF(AND(C903='Калькулятор'!$B$6,'Калькулятор'!$D$14="Так",'Калькулятор'!$D$15="Так",'Калькулятор'!$D$20="Так",'Калькулятор'!$D$21="Так",'Калькулятор'!$D$22="Так"),"Активна","")</x:f>
      </x:c>
      <x:c r="C903" t="n">
        <x:v>5</x:v>
      </x:c>
      <x:c r="D903" t="str">
        <x:v>2+3+8+9+10</x:v>
      </x:c>
      <x:c r="E903" s="66" t="str">
        <x:f>IF(B903="Активна",'Калькулятор'!$C$14*'Калькулятор'!$C$15*'Калькулятор'!$C$20*'Калькулятор'!$C$21*'Калькулятор'!$C$22,"")</x:f>
      </x:c>
      <x:c r="F903" s="68" t="n">
        <x:f>IF(B903="Активна",'Калькулятор'!$B$9,0)</x:f>
        <x:v>0</x:v>
      </x:c>
      <x:c r="G903" t="str">
        <x:f>IF(B903&lt;&gt;"Активна","",IF(AND('Калькулятор'!$E$14="Виграш",'Калькулятор'!$E$15="Виграш",'Калькулятор'!$E$20="Виграш",'Калькулятор'!$E$21="Виграш",'Калькулятор'!$E$22="Виграш"),"Виграш",IF(AND('Калькулятор'!$E$14&lt;&gt;"Програш",'Калькулятор'!$E$15&lt;&gt;"Програш",'Калькулятор'!$E$20&lt;&gt;"Програш",'Калькулятор'!$E$21&lt;&gt;"Програш",'Калькулятор'!$E$22&lt;&gt;"Програш"),"Очікується","Програш")))</x:f>
      </x:c>
      <x:c r="H903" s="68" t="n">
        <x:f>IF(B903="Активна",F903*E903,0)</x:f>
        <x:v>0</x:v>
      </x:c>
      <x:c r="I903" s="68" t="n">
        <x:f>IF(AND(B903="Активна",G903&lt;&gt;"Програш"),F903*E903,0)</x:f>
        <x:v>0</x:v>
      </x:c>
      <x:c r="J903" s="68" t="n">
        <x:f>IF(AND(B903="Активна",G903="Виграш"),F903*E903,0)</x:f>
        <x:v>0</x:v>
      </x:c>
    </x:row>
    <x:row r="904">
      <x:c r="A904" t="n">
        <x:v>903</x:v>
      </x:c>
      <x:c r="B904" t="str">
        <x:f>IF(AND(C904='Калькулятор'!$B$6,'Калькулятор'!$D$13="Так",'Калькулятор'!$D$14="Так",'Калькулятор'!$D$15="Так",'Калькулятор'!$D$20="Так",'Калькулятор'!$D$21="Так",'Калькулятор'!$D$22="Так"),"Активна","")</x:f>
      </x:c>
      <x:c r="C904" t="n">
        <x:v>6</x:v>
      </x:c>
      <x:c r="D904" t="str">
        <x:v>1+2+3+8+9+10</x:v>
      </x:c>
      <x:c r="E904" s="66" t="str">
        <x:f>IF(B904="Активна",'Калькулятор'!$C$13*'Калькулятор'!$C$14*'Калькулятор'!$C$15*'Калькулятор'!$C$20*'Калькулятор'!$C$21*'Калькулятор'!$C$22,"")</x:f>
      </x:c>
      <x:c r="F904" s="68" t="n">
        <x:f>IF(B904="Активна",'Калькулятор'!$B$9,0)</x:f>
        <x:v>0</x:v>
      </x:c>
      <x:c r="G904" t="str">
        <x:f>IF(B904&lt;&gt;"Активна","",IF(AND('Калькулятор'!$E$13="Виграш",'Калькулятор'!$E$14="Виграш",'Калькулятор'!$E$15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$20&lt;&gt;"Програш",'Калькулятор'!$E$21&lt;&gt;"Програш",'Калькулятор'!$E$22&lt;&gt;"Програш"),"Очікується","Програш")))</x:f>
      </x:c>
      <x:c r="H904" s="68" t="n">
        <x:f>IF(B904="Активна",F904*E904,0)</x:f>
        <x:v>0</x:v>
      </x:c>
      <x:c r="I904" s="68" t="n">
        <x:f>IF(AND(B904="Активна",G904&lt;&gt;"Програш"),F904*E904,0)</x:f>
        <x:v>0</x:v>
      </x:c>
      <x:c r="J904" s="68" t="n">
        <x:f>IF(AND(B904="Активна",G904="Виграш"),F904*E904,0)</x:f>
        <x:v>0</x:v>
      </x:c>
    </x:row>
    <x:row r="905">
      <x:c r="A905" t="n">
        <x:v>904</x:v>
      </x:c>
      <x:c r="B905" t="str">
        <x:f>IF(AND(C905='Калькулятор'!$B$6,'Калькулятор'!$D$16="Так",'Калькулятор'!$D$20="Так",'Калькулятор'!$D$21="Так",'Калькулятор'!$D$22="Так"),"Активна","")</x:f>
      </x:c>
      <x:c r="C905" t="n">
        <x:v>4</x:v>
      </x:c>
      <x:c r="D905" t="str">
        <x:v>4+8+9+10</x:v>
      </x:c>
      <x:c r="E905" s="66" t="str">
        <x:f>IF(B905="Активна",'Калькулятор'!$C$16*'Калькулятор'!$C$20*'Калькулятор'!$C$21*'Калькулятор'!$C$22,"")</x:f>
      </x:c>
      <x:c r="F905" s="68" t="n">
        <x:f>IF(B905="Активна",'Калькулятор'!$B$9,0)</x:f>
        <x:v>0</x:v>
      </x:c>
      <x:c r="G905" t="str">
        <x:f>IF(B905&lt;&gt;"Активна","",IF(AND('Калькулятор'!$E$16="Виграш",'Калькулятор'!$E$20="Виграш",'Калькулятор'!$E$21="Виграш",'Калькулятор'!$E$22="Виграш"),"Виграш",IF(AND('Калькулятор'!$E$16&lt;&gt;"Програш",'Калькулятор'!$E$20&lt;&gt;"Програш",'Калькулятор'!$E$21&lt;&gt;"Програш",'Калькулятор'!$E$22&lt;&gt;"Програш"),"Очікується","Програш")))</x:f>
      </x:c>
      <x:c r="H905" s="68" t="n">
        <x:f>IF(B905="Активна",F905*E905,0)</x:f>
        <x:v>0</x:v>
      </x:c>
      <x:c r="I905" s="68" t="n">
        <x:f>IF(AND(B905="Активна",G905&lt;&gt;"Програш"),F905*E905,0)</x:f>
        <x:v>0</x:v>
      </x:c>
      <x:c r="J905" s="68" t="n">
        <x:f>IF(AND(B905="Активна",G905="Виграш"),F905*E905,0)</x:f>
        <x:v>0</x:v>
      </x:c>
    </x:row>
    <x:row r="906">
      <x:c r="A906" t="n">
        <x:v>905</x:v>
      </x:c>
      <x:c r="B906" t="str">
        <x:f>IF(AND(C906='Калькулятор'!$B$6,'Калькулятор'!$D$13="Так",'Калькулятор'!$D$16="Так",'Калькулятор'!$D$20="Так",'Калькулятор'!$D$21="Так",'Калькулятор'!$D$22="Так"),"Активна","")</x:f>
      </x:c>
      <x:c r="C906" t="n">
        <x:v>5</x:v>
      </x:c>
      <x:c r="D906" t="str">
        <x:v>1+4+8+9+10</x:v>
      </x:c>
      <x:c r="E906" s="66" t="str">
        <x:f>IF(B906="Активна",'Калькулятор'!$C$13*'Калькулятор'!$C$16*'Калькулятор'!$C$20*'Калькулятор'!$C$21*'Калькулятор'!$C$22,"")</x:f>
      </x:c>
      <x:c r="F906" s="68" t="n">
        <x:f>IF(B906="Активна",'Калькулятор'!$B$9,0)</x:f>
        <x:v>0</x:v>
      </x:c>
      <x:c r="G906" t="str">
        <x:f>IF(B906&lt;&gt;"Активна","",IF(AND('Калькулятор'!$E$13="Виграш",'Калькулятор'!$E$16="Виграш",'Калькулятор'!$E$20="Виграш",'Калькулятор'!$E$21="Виграш",'Калькулятор'!$E$22="Виграш"),"Виграш",IF(AND('Калькулятор'!$E$13&lt;&gt;"Програш",'Калькулятор'!$E$16&lt;&gt;"Програш",'Калькулятор'!$E$20&lt;&gt;"Програш",'Калькулятор'!$E$21&lt;&gt;"Програш",'Калькулятор'!$E$22&lt;&gt;"Програш"),"Очікується","Програш")))</x:f>
      </x:c>
      <x:c r="H906" s="68" t="n">
        <x:f>IF(B906="Активна",F906*E906,0)</x:f>
        <x:v>0</x:v>
      </x:c>
      <x:c r="I906" s="68" t="n">
        <x:f>IF(AND(B906="Активна",G906&lt;&gt;"Програш"),F906*E906,0)</x:f>
        <x:v>0</x:v>
      </x:c>
      <x:c r="J906" s="68" t="n">
        <x:f>IF(AND(B906="Активна",G906="Виграш"),F906*E906,0)</x:f>
        <x:v>0</x:v>
      </x:c>
    </x:row>
    <x:row r="907">
      <x:c r="A907" t="n">
        <x:v>906</x:v>
      </x:c>
      <x:c r="B907" t="str">
        <x:f>IF(AND(C907='Калькулятор'!$B$6,'Калькулятор'!$D$14="Так",'Калькулятор'!$D$16="Так",'Калькулятор'!$D$20="Так",'Калькулятор'!$D$21="Так",'Калькулятор'!$D$22="Так"),"Активна","")</x:f>
      </x:c>
      <x:c r="C907" t="n">
        <x:v>5</x:v>
      </x:c>
      <x:c r="D907" t="str">
        <x:v>2+4+8+9+10</x:v>
      </x:c>
      <x:c r="E907" s="66" t="str">
        <x:f>IF(B907="Активна",'Калькулятор'!$C$14*'Калькулятор'!$C$16*'Калькулятор'!$C$20*'Калькулятор'!$C$21*'Калькулятор'!$C$22,"")</x:f>
      </x:c>
      <x:c r="F907" s="68" t="n">
        <x:f>IF(B907="Активна",'Калькулятор'!$B$9,0)</x:f>
        <x:v>0</x:v>
      </x:c>
      <x:c r="G907" t="str">
        <x:f>IF(B907&lt;&gt;"Активна","",IF(AND('Калькулятор'!$E$14="Виграш",'Калькулятор'!$E$16="Виграш",'Калькулятор'!$E$20="Виграш",'Калькулятор'!$E$21="Виграш",'Калькулятор'!$E$22="Виграш"),"Виграш",IF(AND('Калькулятор'!$E$14&lt;&gt;"Програш",'Калькулятор'!$E$16&lt;&gt;"Програш",'Калькулятор'!$E$20&lt;&gt;"Програш",'Калькулятор'!$E$21&lt;&gt;"Програш",'Калькулятор'!$E$22&lt;&gt;"Програш"),"Очікується","Програш")))</x:f>
      </x:c>
      <x:c r="H907" s="68" t="n">
        <x:f>IF(B907="Активна",F907*E907,0)</x:f>
        <x:v>0</x:v>
      </x:c>
      <x:c r="I907" s="68" t="n">
        <x:f>IF(AND(B907="Активна",G907&lt;&gt;"Програш"),F907*E907,0)</x:f>
        <x:v>0</x:v>
      </x:c>
      <x:c r="J907" s="68" t="n">
        <x:f>IF(AND(B907="Активна",G907="Виграш"),F907*E907,0)</x:f>
        <x:v>0</x:v>
      </x:c>
    </x:row>
    <x:row r="908">
      <x:c r="A908" t="n">
        <x:v>907</x:v>
      </x:c>
      <x:c r="B908" t="str">
        <x:f>IF(AND(C908='Калькулятор'!$B$6,'Калькулятор'!$D$13="Так",'Калькулятор'!$D$14="Так",'Калькулятор'!$D$16="Так",'Калькулятор'!$D$20="Так",'Калькулятор'!$D$21="Так",'Калькулятор'!$D$22="Так"),"Активна","")</x:f>
      </x:c>
      <x:c r="C908" t="n">
        <x:v>6</x:v>
      </x:c>
      <x:c r="D908" t="str">
        <x:v>1+2+4+8+9+10</x:v>
      </x:c>
      <x:c r="E908" s="66" t="str">
        <x:f>IF(B908="Активна",'Калькулятор'!$C$13*'Калькулятор'!$C$14*'Калькулятор'!$C$16*'Калькулятор'!$C$20*'Калькулятор'!$C$21*'Калькулятор'!$C$22,"")</x:f>
      </x:c>
      <x:c r="F908" s="68" t="n">
        <x:f>IF(B908="Активна",'Калькулятор'!$B$9,0)</x:f>
        <x:v>0</x:v>
      </x:c>
      <x:c r="G908" t="str">
        <x:f>IF(B908&lt;&gt;"Активна","",IF(AND('Калькулятор'!$E$13="Виграш",'Калькулятор'!$E$14="Виграш",'Калькулятор'!$E$16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$16&lt;&gt;"Програш",'Калькулятор'!$E$20&lt;&gt;"Програш",'Калькулятор'!$E$21&lt;&gt;"Програш",'Калькулятор'!$E$22&lt;&gt;"Програш"),"Очікується","Програш")))</x:f>
      </x:c>
      <x:c r="H908" s="68" t="n">
        <x:f>IF(B908="Активна",F908*E908,0)</x:f>
        <x:v>0</x:v>
      </x:c>
      <x:c r="I908" s="68" t="n">
        <x:f>IF(AND(B908="Активна",G908&lt;&gt;"Програш"),F908*E908,0)</x:f>
        <x:v>0</x:v>
      </x:c>
      <x:c r="J908" s="68" t="n">
        <x:f>IF(AND(B908="Активна",G908="Виграш"),F908*E908,0)</x:f>
        <x:v>0</x:v>
      </x:c>
    </x:row>
    <x:row r="909">
      <x:c r="A909" t="n">
        <x:v>908</x:v>
      </x:c>
      <x:c r="B909" t="str">
        <x:f>IF(AND(C909='Калькулятор'!$B$6,'Калькулятор'!$D$15="Так",'Калькулятор'!$D$16="Так",'Калькулятор'!$D$20="Так",'Калькулятор'!$D$21="Так",'Калькулятор'!$D$22="Так"),"Активна","")</x:f>
      </x:c>
      <x:c r="C909" t="n">
        <x:v>5</x:v>
      </x:c>
      <x:c r="D909" t="str">
        <x:v>3+4+8+9+10</x:v>
      </x:c>
      <x:c r="E909" s="66" t="str">
        <x:f>IF(B909="Активна",'Калькулятор'!$C$15*'Калькулятор'!$C$16*'Калькулятор'!$C$20*'Калькулятор'!$C$21*'Калькулятор'!$C$22,"")</x:f>
      </x:c>
      <x:c r="F909" s="68" t="n">
        <x:f>IF(B909="Активна",'Калькулятор'!$B$9,0)</x:f>
        <x:v>0</x:v>
      </x:c>
      <x:c r="G909" t="str">
        <x:f>IF(B909&lt;&gt;"Активна","",IF(AND('Калькулятор'!$E$15="Виграш",'Калькулятор'!$E$16="Виграш",'Калькулятор'!$E$20="Виграш",'Калькулятор'!$E$21="Виграш",'Калькулятор'!$E$22="Виграш"),"Виграш",IF(AND('Калькулятор'!$E$15&lt;&gt;"Програш",'Калькулятор'!$E$16&lt;&gt;"Програш",'Калькулятор'!$E$20&lt;&gt;"Програш",'Калькулятор'!$E$21&lt;&gt;"Програш",'Калькулятор'!$E$22&lt;&gt;"Програш"),"Очікується","Програш")))</x:f>
      </x:c>
      <x:c r="H909" s="68" t="n">
        <x:f>IF(B909="Активна",F909*E909,0)</x:f>
        <x:v>0</x:v>
      </x:c>
      <x:c r="I909" s="68" t="n">
        <x:f>IF(AND(B909="Активна",G909&lt;&gt;"Програш"),F909*E909,0)</x:f>
        <x:v>0</x:v>
      </x:c>
      <x:c r="J909" s="68" t="n">
        <x:f>IF(AND(B909="Активна",G909="Виграш"),F909*E909,0)</x:f>
        <x:v>0</x:v>
      </x:c>
    </x:row>
    <x:row r="910">
      <x:c r="A910" t="n">
        <x:v>909</x:v>
      </x:c>
      <x:c r="B910" t="str">
        <x:f>IF(AND(C910='Калькулятор'!$B$6,'Калькулятор'!$D$13="Так",'Калькулятор'!$D$15="Так",'Калькулятор'!$D$16="Так",'Калькулятор'!$D$20="Так",'Калькулятор'!$D$21="Так",'Калькулятор'!$D$22="Так"),"Активна","")</x:f>
      </x:c>
      <x:c r="C910" t="n">
        <x:v>6</x:v>
      </x:c>
      <x:c r="D910" t="str">
        <x:v>1+3+4+8+9+10</x:v>
      </x:c>
      <x:c r="E910" s="66" t="str">
        <x:f>IF(B910="Активна",'Калькулятор'!$C$13*'Калькулятор'!$C$15*'Калькулятор'!$C$16*'Калькулятор'!$C$20*'Калькулятор'!$C$21*'Калькулятор'!$C$22,"")</x:f>
      </x:c>
      <x:c r="F910" s="68" t="n">
        <x:f>IF(B910="Активна",'Калькулятор'!$B$9,0)</x:f>
        <x:v>0</x:v>
      </x:c>
      <x:c r="G910" t="str">
        <x:f>IF(B910&lt;&gt;"Активна","",IF(AND('Калькулятор'!$E$13="Виграш",'Калькулятор'!$E$15="Виграш",'Калькулятор'!$E$16="Виграш",'Калькулятор'!$E$20="Виграш",'Калькулятор'!$E$21="Виграш",'Калькулятор'!$E$22="Виграш"),"Виграш",IF(AND('Калькулятор'!$E$13&lt;&gt;"Програш",'Калькулятор'!$E$15&lt;&gt;"Програш",'Калькулятор'!$E$16&lt;&gt;"Програш",'Калькулятор'!$E$20&lt;&gt;"Програш",'Калькулятор'!$E$21&lt;&gt;"Програш",'Калькулятор'!$E$22&lt;&gt;"Програш"),"Очікується","Програш")))</x:f>
      </x:c>
      <x:c r="H910" s="68" t="n">
        <x:f>IF(B910="Активна",F910*E910,0)</x:f>
        <x:v>0</x:v>
      </x:c>
      <x:c r="I910" s="68" t="n">
        <x:f>IF(AND(B910="Активна",G910&lt;&gt;"Програш"),F910*E910,0)</x:f>
        <x:v>0</x:v>
      </x:c>
      <x:c r="J910" s="68" t="n">
        <x:f>IF(AND(B910="Активна",G910="Виграш"),F910*E910,0)</x:f>
        <x:v>0</x:v>
      </x:c>
    </x:row>
    <x:row r="911">
      <x:c r="A911" t="n">
        <x:v>910</x:v>
      </x:c>
      <x:c r="B911" t="str">
        <x:f>IF(AND(C911='Калькулятор'!$B$6,'Калькулятор'!$D$14="Так",'Калькулятор'!$D$15="Так",'Калькулятор'!$D$16="Так",'Калькулятор'!$D$20="Так",'Калькулятор'!$D$21="Так",'Калькулятор'!$D$22="Так"),"Активна","")</x:f>
      </x:c>
      <x:c r="C911" t="n">
        <x:v>6</x:v>
      </x:c>
      <x:c r="D911" t="str">
        <x:v>2+3+4+8+9+10</x:v>
      </x:c>
      <x:c r="E911" s="66" t="str">
        <x:f>IF(B911="Активна",'Калькулятор'!$C$14*'Калькулятор'!$C$15*'Калькулятор'!$C$16*'Калькулятор'!$C$20*'Калькулятор'!$C$21*'Калькулятор'!$C$22,"")</x:f>
      </x:c>
      <x:c r="F911" s="68" t="n">
        <x:f>IF(B911="Активна",'Калькулятор'!$B$9,0)</x:f>
        <x:v>0</x:v>
      </x:c>
      <x:c r="G911" t="str">
        <x:f>IF(B911&lt;&gt;"Активна","",IF(AND('Калькулятор'!$E$14="Виграш",'Калькулятор'!$E$15="Виграш",'Калькулятор'!$E$16="Виграш",'Калькулятор'!$E$20="Виграш",'Калькулятор'!$E$21="Виграш",'Калькулятор'!$E$22="Виграш"),"Виграш",IF(AND('Калькулятор'!$E$14&lt;&gt;"Програш",'Калькулятор'!$E$15&lt;&gt;"Програш",'Калькулятор'!$E$16&lt;&gt;"Програш",'Калькулятор'!$E$20&lt;&gt;"Програш",'Калькулятор'!$E$21&lt;&gt;"Програш",'Калькулятор'!$E$22&lt;&gt;"Програш"),"Очікується","Програш")))</x:f>
      </x:c>
      <x:c r="H911" s="68" t="n">
        <x:f>IF(B911="Активна",F911*E911,0)</x:f>
        <x:v>0</x:v>
      </x:c>
      <x:c r="I911" s="68" t="n">
        <x:f>IF(AND(B911="Активна",G911&lt;&gt;"Програш"),F911*E911,0)</x:f>
        <x:v>0</x:v>
      </x:c>
      <x:c r="J911" s="68" t="n">
        <x:f>IF(AND(B911="Активна",G911="Виграш"),F911*E911,0)</x:f>
        <x:v>0</x:v>
      </x:c>
    </x:row>
    <x:row r="912">
      <x:c r="A912" t="n">
        <x:v>911</x:v>
      </x:c>
      <x:c r="B912" t="str">
        <x:f>IF(AND(C912='Калькулятор'!$B$6,'Калькулятор'!$D$13="Так",'Калькулятор'!$D$14="Так",'Калькулятор'!$D$15="Так",'Калькулятор'!$D$16="Так",'Калькулятор'!$D$20="Так",'Калькулятор'!$D$21="Так",'Калькулятор'!$D$22="Так"),"Активна","")</x:f>
      </x:c>
      <x:c r="C912" t="n">
        <x:v>7</x:v>
      </x:c>
      <x:c r="D912" t="str">
        <x:v>1+2+3+4+8+9+10</x:v>
      </x:c>
      <x:c r="E912" s="66" t="str">
        <x:f>IF(B912="Активна",'Калькулятор'!$C$13*'Калькулятор'!$C$14*'Калькулятор'!$C$15*'Калькулятор'!$C$16*'Калькулятор'!$C$20*'Калькулятор'!$C$21*'Калькулятор'!$C$22,"")</x:f>
      </x:c>
      <x:c r="F912" s="68" t="n">
        <x:f>IF(B912="Активна",'Калькулятор'!$B$9,0)</x:f>
        <x:v>0</x:v>
      </x:c>
      <x:c r="G912" t="str">
        <x:f>IF(B912&lt;&gt;"Активна","",IF(AND('Калькулятор'!$E$13="Виграш",'Калькулятор'!$E$14="Виграш",'Калькулятор'!$E$15="Виграш",'Калькулятор'!$E$16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$20&lt;&gt;"Програш",'Калькулятор'!$E$21&lt;&gt;"Програш",'Калькулятор'!$E$22&lt;&gt;"Програш"),"Очікується","Програш")))</x:f>
      </x:c>
      <x:c r="H912" s="68" t="n">
        <x:f>IF(B912="Активна",F912*E912,0)</x:f>
        <x:v>0</x:v>
      </x:c>
      <x:c r="I912" s="68" t="n">
        <x:f>IF(AND(B912="Активна",G912&lt;&gt;"Програш"),F912*E912,0)</x:f>
        <x:v>0</x:v>
      </x:c>
      <x:c r="J912" s="68" t="n">
        <x:f>IF(AND(B912="Активна",G912="Виграш"),F912*E912,0)</x:f>
        <x:v>0</x:v>
      </x:c>
    </x:row>
    <x:row r="913">
      <x:c r="A913" t="n">
        <x:v>912</x:v>
      </x:c>
      <x:c r="B913" t="str">
        <x:f>IF(AND(C913='Калькулятор'!$B$6,'Калькулятор'!$D$17="Так",'Калькулятор'!$D$20="Так",'Калькулятор'!$D$21="Так",'Калькулятор'!$D$22="Так"),"Активна","")</x:f>
      </x:c>
      <x:c r="C913" t="n">
        <x:v>4</x:v>
      </x:c>
      <x:c r="D913" t="str">
        <x:v>5+8+9+10</x:v>
      </x:c>
      <x:c r="E913" s="66" t="str">
        <x:f>IF(B913="Активна",'Калькулятор'!$C$17*'Калькулятор'!$C$20*'Калькулятор'!$C$21*'Калькулятор'!$C$22,"")</x:f>
      </x:c>
      <x:c r="F913" s="68" t="n">
        <x:f>IF(B913="Активна",'Калькулятор'!$B$9,0)</x:f>
        <x:v>0</x:v>
      </x:c>
      <x:c r="G913" t="str">
        <x:f>IF(B913&lt;&gt;"Активна","",IF(AND('Калькулятор'!$E$17="Виграш",'Калькулятор'!$E$20="Виграш",'Калькулятор'!$E$21="Виграш",'Калькулятор'!$E$22="Виграш"),"Виграш",IF(AND('Калькулятор'!$E$17&lt;&gt;"Програш",'Калькулятор'!$E$20&lt;&gt;"Програш",'Калькулятор'!$E$21&lt;&gt;"Програш",'Калькулятор'!$E$22&lt;&gt;"Програш"),"Очікується","Програш")))</x:f>
      </x:c>
      <x:c r="H913" s="68" t="n">
        <x:f>IF(B913="Активна",F913*E913,0)</x:f>
        <x:v>0</x:v>
      </x:c>
      <x:c r="I913" s="68" t="n">
        <x:f>IF(AND(B913="Активна",G913&lt;&gt;"Програш"),F913*E913,0)</x:f>
        <x:v>0</x:v>
      </x:c>
      <x:c r="J913" s="68" t="n">
        <x:f>IF(AND(B913="Активна",G913="Виграш"),F913*E913,0)</x:f>
        <x:v>0</x:v>
      </x:c>
    </x:row>
    <x:row r="914">
      <x:c r="A914" t="n">
        <x:v>913</x:v>
      </x:c>
      <x:c r="B914" t="str">
        <x:f>IF(AND(C914='Калькулятор'!$B$6,'Калькулятор'!$D$13="Так",'Калькулятор'!$D$17="Так",'Калькулятор'!$D$20="Так",'Калькулятор'!$D$21="Так",'Калькулятор'!$D$22="Так"),"Активна","")</x:f>
      </x:c>
      <x:c r="C914" t="n">
        <x:v>5</x:v>
      </x:c>
      <x:c r="D914" t="str">
        <x:v>1+5+8+9+10</x:v>
      </x:c>
      <x:c r="E914" s="66" t="str">
        <x:f>IF(B914="Активна",'Калькулятор'!$C$13*'Калькулятор'!$C$17*'Калькулятор'!$C$20*'Калькулятор'!$C$21*'Калькулятор'!$C$22,"")</x:f>
      </x:c>
      <x:c r="F914" s="68" t="n">
        <x:f>IF(B914="Активна",'Калькулятор'!$B$9,0)</x:f>
        <x:v>0</x:v>
      </x:c>
      <x:c r="G914" t="str">
        <x:f>IF(B914&lt;&gt;"Активна","",IF(AND('Калькулятор'!$E$13="Виграш",'Калькулятор'!$E$17="Виграш",'Калькулятор'!$E$20="Виграш",'Калькулятор'!$E$21="Виграш",'Калькулятор'!$E$22="Виграш"),"Виграш",IF(AND('Калькулятор'!$E$13&lt;&gt;"Програш",'Калькулятор'!$E$17&lt;&gt;"Програш",'Калькулятор'!$E$20&lt;&gt;"Програш",'Калькулятор'!$E$21&lt;&gt;"Програш",'Калькулятор'!$E$22&lt;&gt;"Програш"),"Очікується","Програш")))</x:f>
      </x:c>
      <x:c r="H914" s="68" t="n">
        <x:f>IF(B914="Активна",F914*E914,0)</x:f>
        <x:v>0</x:v>
      </x:c>
      <x:c r="I914" s="68" t="n">
        <x:f>IF(AND(B914="Активна",G914&lt;&gt;"Програш"),F914*E914,0)</x:f>
        <x:v>0</x:v>
      </x:c>
      <x:c r="J914" s="68" t="n">
        <x:f>IF(AND(B914="Активна",G914="Виграш"),F914*E914,0)</x:f>
        <x:v>0</x:v>
      </x:c>
    </x:row>
    <x:row r="915">
      <x:c r="A915" t="n">
        <x:v>914</x:v>
      </x:c>
      <x:c r="B915" t="str">
        <x:f>IF(AND(C915='Калькулятор'!$B$6,'Калькулятор'!$D$14="Так",'Калькулятор'!$D$17="Так",'Калькулятор'!$D$20="Так",'Калькулятор'!$D$21="Так",'Калькулятор'!$D$22="Так"),"Активна","")</x:f>
      </x:c>
      <x:c r="C915" t="n">
        <x:v>5</x:v>
      </x:c>
      <x:c r="D915" t="str">
        <x:v>2+5+8+9+10</x:v>
      </x:c>
      <x:c r="E915" s="66" t="str">
        <x:f>IF(B915="Активна",'Калькулятор'!$C$14*'Калькулятор'!$C$17*'Калькулятор'!$C$20*'Калькулятор'!$C$21*'Калькулятор'!$C$22,"")</x:f>
      </x:c>
      <x:c r="F915" s="68" t="n">
        <x:f>IF(B915="Активна",'Калькулятор'!$B$9,0)</x:f>
        <x:v>0</x:v>
      </x:c>
      <x:c r="G915" t="str">
        <x:f>IF(B915&lt;&gt;"Активна","",IF(AND('Калькулятор'!$E$14="Виграш",'Калькулятор'!$E$17="Виграш",'Калькулятор'!$E$20="Виграш",'Калькулятор'!$E$21="Виграш",'Калькулятор'!$E$22="Виграш"),"Виграш",IF(AND('Калькулятор'!$E$14&lt;&gt;"Програш",'Калькулятор'!$E$17&lt;&gt;"Програш",'Калькулятор'!$E$20&lt;&gt;"Програш",'Калькулятор'!$E$21&lt;&gt;"Програш",'Калькулятор'!$E$22&lt;&gt;"Програш"),"Очікується","Програш")))</x:f>
      </x:c>
      <x:c r="H915" s="68" t="n">
        <x:f>IF(B915="Активна",F915*E915,0)</x:f>
        <x:v>0</x:v>
      </x:c>
      <x:c r="I915" s="68" t="n">
        <x:f>IF(AND(B915="Активна",G915&lt;&gt;"Програш"),F915*E915,0)</x:f>
        <x:v>0</x:v>
      </x:c>
      <x:c r="J915" s="68" t="n">
        <x:f>IF(AND(B915="Активна",G915="Виграш"),F915*E915,0)</x:f>
        <x:v>0</x:v>
      </x:c>
    </x:row>
    <x:row r="916">
      <x:c r="A916" t="n">
        <x:v>915</x:v>
      </x:c>
      <x:c r="B916" t="str">
        <x:f>IF(AND(C916='Калькулятор'!$B$6,'Калькулятор'!$D$13="Так",'Калькулятор'!$D$14="Так",'Калькулятор'!$D$17="Так",'Калькулятор'!$D$20="Так",'Калькулятор'!$D$21="Так",'Калькулятор'!$D$22="Так"),"Активна","")</x:f>
      </x:c>
      <x:c r="C916" t="n">
        <x:v>6</x:v>
      </x:c>
      <x:c r="D916" t="str">
        <x:v>1+2+5+8+9+10</x:v>
      </x:c>
      <x:c r="E916" s="66" t="str">
        <x:f>IF(B916="Активна",'Калькулятор'!$C$13*'Калькулятор'!$C$14*'Калькулятор'!$C$17*'Калькулятор'!$C$20*'Калькулятор'!$C$21*'Калькулятор'!$C$22,"")</x:f>
      </x:c>
      <x:c r="F916" s="68" t="n">
        <x:f>IF(B916="Активна",'Калькулятор'!$B$9,0)</x:f>
        <x:v>0</x:v>
      </x:c>
      <x:c r="G916" t="str">
        <x:f>IF(B916&lt;&gt;"Активна","",IF(AND('Калькулятор'!$E$13="Виграш",'Калькулятор'!$E$14="Виграш",'Калькулятор'!$E$17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$17&lt;&gt;"Програш",'Калькулятор'!$E$20&lt;&gt;"Програш",'Калькулятор'!$E$21&lt;&gt;"Програш",'Калькулятор'!$E$22&lt;&gt;"Програш"),"Очікується","Програш")))</x:f>
      </x:c>
      <x:c r="H916" s="68" t="n">
        <x:f>IF(B916="Активна",F916*E916,0)</x:f>
        <x:v>0</x:v>
      </x:c>
      <x:c r="I916" s="68" t="n">
        <x:f>IF(AND(B916="Активна",G916&lt;&gt;"Програш"),F916*E916,0)</x:f>
        <x:v>0</x:v>
      </x:c>
      <x:c r="J916" s="68" t="n">
        <x:f>IF(AND(B916="Активна",G916="Виграш"),F916*E916,0)</x:f>
        <x:v>0</x:v>
      </x:c>
    </x:row>
    <x:row r="917">
      <x:c r="A917" t="n">
        <x:v>916</x:v>
      </x:c>
      <x:c r="B917" t="str">
        <x:f>IF(AND(C917='Калькулятор'!$B$6,'Калькулятор'!$D$15="Так",'Калькулятор'!$D$17="Так",'Калькулятор'!$D$20="Так",'Калькулятор'!$D$21="Так",'Калькулятор'!$D$22="Так"),"Активна","")</x:f>
      </x:c>
      <x:c r="C917" t="n">
        <x:v>5</x:v>
      </x:c>
      <x:c r="D917" t="str">
        <x:v>3+5+8+9+10</x:v>
      </x:c>
      <x:c r="E917" s="66" t="str">
        <x:f>IF(B917="Активна",'Калькулятор'!$C$15*'Калькулятор'!$C$17*'Калькулятор'!$C$20*'Калькулятор'!$C$21*'Калькулятор'!$C$22,"")</x:f>
      </x:c>
      <x:c r="F917" s="68" t="n">
        <x:f>IF(B917="Активна",'Калькулятор'!$B$9,0)</x:f>
        <x:v>0</x:v>
      </x:c>
      <x:c r="G917" t="str">
        <x:f>IF(B917&lt;&gt;"Активна","",IF(AND('Калькулятор'!$E$15="Виграш",'Калькулятор'!$E$17="Виграш",'Калькулятор'!$E$20="Виграш",'Калькулятор'!$E$21="Виграш",'Калькулятор'!$E$22="Виграш"),"Виграш",IF(AND('Калькулятор'!$E$15&lt;&gt;"Програш",'Калькулятор'!$E$17&lt;&gt;"Програш",'Калькулятор'!$E$20&lt;&gt;"Програш",'Калькулятор'!$E$21&lt;&gt;"Програш",'Калькулятор'!$E$22&lt;&gt;"Програш"),"Очікується","Програш")))</x:f>
      </x:c>
      <x:c r="H917" s="68" t="n">
        <x:f>IF(B917="Активна",F917*E917,0)</x:f>
        <x:v>0</x:v>
      </x:c>
      <x:c r="I917" s="68" t="n">
        <x:f>IF(AND(B917="Активна",G917&lt;&gt;"Програш"),F917*E917,0)</x:f>
        <x:v>0</x:v>
      </x:c>
      <x:c r="J917" s="68" t="n">
        <x:f>IF(AND(B917="Активна",G917="Виграш"),F917*E917,0)</x:f>
        <x:v>0</x:v>
      </x:c>
    </x:row>
    <x:row r="918">
      <x:c r="A918" t="n">
        <x:v>917</x:v>
      </x:c>
      <x:c r="B918" t="str">
        <x:f>IF(AND(C918='Калькулятор'!$B$6,'Калькулятор'!$D$13="Так",'Калькулятор'!$D$15="Так",'Калькулятор'!$D$17="Так",'Калькулятор'!$D$20="Так",'Калькулятор'!$D$21="Так",'Калькулятор'!$D$22="Так"),"Активна","")</x:f>
      </x:c>
      <x:c r="C918" t="n">
        <x:v>6</x:v>
      </x:c>
      <x:c r="D918" t="str">
        <x:v>1+3+5+8+9+10</x:v>
      </x:c>
      <x:c r="E918" s="66" t="str">
        <x:f>IF(B918="Активна",'Калькулятор'!$C$13*'Калькулятор'!$C$15*'Калькулятор'!$C$17*'Калькулятор'!$C$20*'Калькулятор'!$C$21*'Калькулятор'!$C$22,"")</x:f>
      </x:c>
      <x:c r="F918" s="68" t="n">
        <x:f>IF(B918="Активна",'Калькулятор'!$B$9,0)</x:f>
        <x:v>0</x:v>
      </x:c>
      <x:c r="G918" t="str">
        <x:f>IF(B918&lt;&gt;"Активна","",IF(AND('Калькулятор'!$E$13="Виграш",'Калькулятор'!$E$15="Виграш",'Калькулятор'!$E$17="Виграш",'Калькулятор'!$E$20="Виграш",'Калькулятор'!$E$21="Виграш",'Калькулятор'!$E$22="Виграш"),"Виграш",IF(AND('Калькулятор'!$E$13&lt;&gt;"Програш",'Калькулятор'!$E$15&lt;&gt;"Програш",'Калькулятор'!$E$17&lt;&gt;"Програш",'Калькулятор'!$E$20&lt;&gt;"Програш",'Калькулятор'!$E$21&lt;&gt;"Програш",'Калькулятор'!$E$22&lt;&gt;"Програш"),"Очікується","Програш")))</x:f>
      </x:c>
      <x:c r="H918" s="68" t="n">
        <x:f>IF(B918="Активна",F918*E918,0)</x:f>
        <x:v>0</x:v>
      </x:c>
      <x:c r="I918" s="68" t="n">
        <x:f>IF(AND(B918="Активна",G918&lt;&gt;"Програш"),F918*E918,0)</x:f>
        <x:v>0</x:v>
      </x:c>
      <x:c r="J918" s="68" t="n">
        <x:f>IF(AND(B918="Активна",G918="Виграш"),F918*E918,0)</x:f>
        <x:v>0</x:v>
      </x:c>
    </x:row>
    <x:row r="919">
      <x:c r="A919" t="n">
        <x:v>918</x:v>
      </x:c>
      <x:c r="B919" t="str">
        <x:f>IF(AND(C919='Калькулятор'!$B$6,'Калькулятор'!$D$14="Так",'Калькулятор'!$D$15="Так",'Калькулятор'!$D$17="Так",'Калькулятор'!$D$20="Так",'Калькулятор'!$D$21="Так",'Калькулятор'!$D$22="Так"),"Активна","")</x:f>
      </x:c>
      <x:c r="C919" t="n">
        <x:v>6</x:v>
      </x:c>
      <x:c r="D919" t="str">
        <x:v>2+3+5+8+9+10</x:v>
      </x:c>
      <x:c r="E919" s="66" t="str">
        <x:f>IF(B919="Активна",'Калькулятор'!$C$14*'Калькулятор'!$C$15*'Калькулятор'!$C$17*'Калькулятор'!$C$20*'Калькулятор'!$C$21*'Калькулятор'!$C$22,"")</x:f>
      </x:c>
      <x:c r="F919" s="68" t="n">
        <x:f>IF(B919="Активна",'Калькулятор'!$B$9,0)</x:f>
        <x:v>0</x:v>
      </x:c>
      <x:c r="G919" t="str">
        <x:f>IF(B919&lt;&gt;"Активна","",IF(AND('Калькулятор'!$E$14="Виграш",'Калькулятор'!$E$15="Виграш",'Калькулятор'!$E$17="Виграш",'Калькулятор'!$E$20="Виграш",'Калькулятор'!$E$21="Виграш",'Калькулятор'!$E$22="Виграш"),"Виграш",IF(AND('Калькулятор'!$E$14&lt;&gt;"Програш",'Калькулятор'!$E$15&lt;&gt;"Програш",'Калькулятор'!$E$17&lt;&gt;"Програш",'Калькулятор'!$E$20&lt;&gt;"Програш",'Калькулятор'!$E$21&lt;&gt;"Програш",'Калькулятор'!$E$22&lt;&gt;"Програш"),"Очікується","Програш")))</x:f>
      </x:c>
      <x:c r="H919" s="68" t="n">
        <x:f>IF(B919="Активна",F919*E919,0)</x:f>
        <x:v>0</x:v>
      </x:c>
      <x:c r="I919" s="68" t="n">
        <x:f>IF(AND(B919="Активна",G919&lt;&gt;"Програш"),F919*E919,0)</x:f>
        <x:v>0</x:v>
      </x:c>
      <x:c r="J919" s="68" t="n">
        <x:f>IF(AND(B919="Активна",G919="Виграш"),F919*E919,0)</x:f>
        <x:v>0</x:v>
      </x:c>
    </x:row>
    <x:row r="920">
      <x:c r="A920" t="n">
        <x:v>919</x:v>
      </x:c>
      <x:c r="B920" t="str">
        <x:f>IF(AND(C920='Калькулятор'!$B$6,'Калькулятор'!$D$13="Так",'Калькулятор'!$D$14="Так",'Калькулятор'!$D$15="Так",'Калькулятор'!$D$17="Так",'Калькулятор'!$D$20="Так",'Калькулятор'!$D$21="Так",'Калькулятор'!$D$22="Так"),"Активна","")</x:f>
      </x:c>
      <x:c r="C920" t="n">
        <x:v>7</x:v>
      </x:c>
      <x:c r="D920" t="str">
        <x:v>1+2+3+5+8+9+10</x:v>
      </x:c>
      <x:c r="E920" s="66" t="str">
        <x:f>IF(B920="Активна",'Калькулятор'!$C$13*'Калькулятор'!$C$14*'Калькулятор'!$C$15*'Калькулятор'!$C$17*'Калькулятор'!$C$20*'Калькулятор'!$C$21*'Калькулятор'!$C$22,"")</x:f>
      </x:c>
      <x:c r="F920" s="68" t="n">
        <x:f>IF(B920="Активна",'Калькулятор'!$B$9,0)</x:f>
        <x:v>0</x:v>
      </x:c>
      <x:c r="G920" t="str">
        <x:f>IF(B920&lt;&gt;"Активна","",IF(AND('Калькулятор'!$E$13="Виграш",'Калькулятор'!$E$14="Виграш",'Калькулятор'!$E$15="Виграш",'Калькулятор'!$E$17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$20&lt;&gt;"Програш",'Калькулятор'!$E$21&lt;&gt;"Програш",'Калькулятор'!$E$22&lt;&gt;"Програш"),"Очікується","Програш")))</x:f>
      </x:c>
      <x:c r="H920" s="68" t="n">
        <x:f>IF(B920="Активна",F920*E920,0)</x:f>
        <x:v>0</x:v>
      </x:c>
      <x:c r="I920" s="68" t="n">
        <x:f>IF(AND(B920="Активна",G920&lt;&gt;"Програш"),F920*E920,0)</x:f>
        <x:v>0</x:v>
      </x:c>
      <x:c r="J920" s="68" t="n">
        <x:f>IF(AND(B920="Активна",G920="Виграш"),F920*E920,0)</x:f>
        <x:v>0</x:v>
      </x:c>
    </x:row>
    <x:row r="921">
      <x:c r="A921" t="n">
        <x:v>920</x:v>
      </x:c>
      <x:c r="B921" t="str">
        <x:f>IF(AND(C921='Калькулятор'!$B$6,'Калькулятор'!$D$16="Так",'Калькулятор'!$D$17="Так",'Калькулятор'!$D$20="Так",'Калькулятор'!$D$21="Так",'Калькулятор'!$D$22="Так"),"Активна","")</x:f>
      </x:c>
      <x:c r="C921" t="n">
        <x:v>5</x:v>
      </x:c>
      <x:c r="D921" t="str">
        <x:v>4+5+8+9+10</x:v>
      </x:c>
      <x:c r="E921" s="66" t="str">
        <x:f>IF(B921="Активна",'Калькулятор'!$C$16*'Калькулятор'!$C$17*'Калькулятор'!$C$20*'Калькулятор'!$C$21*'Калькулятор'!$C$22,"")</x:f>
      </x:c>
      <x:c r="F921" s="68" t="n">
        <x:f>IF(B921="Активна",'Калькулятор'!$B$9,0)</x:f>
        <x:v>0</x:v>
      </x:c>
      <x:c r="G921" t="str">
        <x:f>IF(B921&lt;&gt;"Активна","",IF(AND('Калькулятор'!$E$16="Виграш",'Калькулятор'!$E$17="Виграш",'Калькулятор'!$E$20="Виграш",'Калькулятор'!$E$21="Виграш",'Калькулятор'!$E$22="Виграш"),"Виграш",IF(AND('Калькулятор'!$E$16&lt;&gt;"Програш",'Калькулятор'!$E$17&lt;&gt;"Програш",'Калькулятор'!$E$20&lt;&gt;"Програш",'Калькулятор'!$E$21&lt;&gt;"Програш",'Калькулятор'!$E$22&lt;&gt;"Програш"),"Очікується","Програш")))</x:f>
      </x:c>
      <x:c r="H921" s="68" t="n">
        <x:f>IF(B921="Активна",F921*E921,0)</x:f>
        <x:v>0</x:v>
      </x:c>
      <x:c r="I921" s="68" t="n">
        <x:f>IF(AND(B921="Активна",G921&lt;&gt;"Програш"),F921*E921,0)</x:f>
        <x:v>0</x:v>
      </x:c>
      <x:c r="J921" s="68" t="n">
        <x:f>IF(AND(B921="Активна",G921="Виграш"),F921*E921,0)</x:f>
        <x:v>0</x:v>
      </x:c>
    </x:row>
    <x:row r="922">
      <x:c r="A922" t="n">
        <x:v>921</x:v>
      </x:c>
      <x:c r="B922" t="str">
        <x:f>IF(AND(C922='Калькулятор'!$B$6,'Калькулятор'!$D$13="Так",'Калькулятор'!$D$16="Так",'Калькулятор'!$D$17="Так",'Калькулятор'!$D$20="Так",'Калькулятор'!$D$21="Так",'Калькулятор'!$D$22="Так"),"Активна","")</x:f>
      </x:c>
      <x:c r="C922" t="n">
        <x:v>6</x:v>
      </x:c>
      <x:c r="D922" t="str">
        <x:v>1+4+5+8+9+10</x:v>
      </x:c>
      <x:c r="E922" s="66" t="str">
        <x:f>IF(B922="Активна",'Калькулятор'!$C$13*'Калькулятор'!$C$16*'Калькулятор'!$C$17*'Калькулятор'!$C$20*'Калькулятор'!$C$21*'Калькулятор'!$C$22,"")</x:f>
      </x:c>
      <x:c r="F922" s="68" t="n">
        <x:f>IF(B922="Активна",'Калькулятор'!$B$9,0)</x:f>
        <x:v>0</x:v>
      </x:c>
      <x:c r="G922" t="str">
        <x:f>IF(B922&lt;&gt;"Активна","",IF(AND('Калькулятор'!$E$13="Виграш",'Калькулятор'!$E$16="Виграш",'Калькулятор'!$E$17="Виграш",'Калькулятор'!$E$20="Виграш",'Калькулятор'!$E$21="Виграш",'Калькулятор'!$E$22="Виграш"),"Виграш",IF(AND('Калькулятор'!$E$13&lt;&gt;"Програш",'Калькулятор'!$E$16&lt;&gt;"Програш",'Калькулятор'!$E$17&lt;&gt;"Програш",'Калькулятор'!$E$20&lt;&gt;"Програш",'Калькулятор'!$E$21&lt;&gt;"Програш",'Калькулятор'!$E$22&lt;&gt;"Програш"),"Очікується","Програш")))</x:f>
      </x:c>
      <x:c r="H922" s="68" t="n">
        <x:f>IF(B922="Активна",F922*E922,0)</x:f>
        <x:v>0</x:v>
      </x:c>
      <x:c r="I922" s="68" t="n">
        <x:f>IF(AND(B922="Активна",G922&lt;&gt;"Програш"),F922*E922,0)</x:f>
        <x:v>0</x:v>
      </x:c>
      <x:c r="J922" s="68" t="n">
        <x:f>IF(AND(B922="Активна",G922="Виграш"),F922*E922,0)</x:f>
        <x:v>0</x:v>
      </x:c>
    </x:row>
    <x:row r="923">
      <x:c r="A923" t="n">
        <x:v>922</x:v>
      </x:c>
      <x:c r="B923" t="str">
        <x:f>IF(AND(C923='Калькулятор'!$B$6,'Калькулятор'!$D$14="Так",'Калькулятор'!$D$16="Так",'Калькулятор'!$D$17="Так",'Калькулятор'!$D$20="Так",'Калькулятор'!$D$21="Так",'Калькулятор'!$D$22="Так"),"Активна","")</x:f>
      </x:c>
      <x:c r="C923" t="n">
        <x:v>6</x:v>
      </x:c>
      <x:c r="D923" t="str">
        <x:v>2+4+5+8+9+10</x:v>
      </x:c>
      <x:c r="E923" s="66" t="str">
        <x:f>IF(B923="Активна",'Калькулятор'!$C$14*'Калькулятор'!$C$16*'Калькулятор'!$C$17*'Калькулятор'!$C$20*'Калькулятор'!$C$21*'Калькулятор'!$C$22,"")</x:f>
      </x:c>
      <x:c r="F923" s="68" t="n">
        <x:f>IF(B923="Активна",'Калькулятор'!$B$9,0)</x:f>
        <x:v>0</x:v>
      </x:c>
      <x:c r="G923" t="str">
        <x:f>IF(B923&lt;&gt;"Активна","",IF(AND('Калькулятор'!$E$14="Виграш",'Калькулятор'!$E$16="Виграш",'Калькулятор'!$E$17="Виграш",'Калькулятор'!$E$20="Виграш",'Калькулятор'!$E$21="Виграш",'Калькулятор'!$E$22="Виграш"),"Виграш",IF(AND('Калькулятор'!$E$14&lt;&gt;"Програш",'Калькулятор'!$E$16&lt;&gt;"Програш",'Калькулятор'!$E$17&lt;&gt;"Програш",'Калькулятор'!$E$20&lt;&gt;"Програш",'Калькулятор'!$E$21&lt;&gt;"Програш",'Калькулятор'!$E$22&lt;&gt;"Програш"),"Очікується","Програш")))</x:f>
      </x:c>
      <x:c r="H923" s="68" t="n">
        <x:f>IF(B923="Активна",F923*E923,0)</x:f>
        <x:v>0</x:v>
      </x:c>
      <x:c r="I923" s="68" t="n">
        <x:f>IF(AND(B923="Активна",G923&lt;&gt;"Програш"),F923*E923,0)</x:f>
        <x:v>0</x:v>
      </x:c>
      <x:c r="J923" s="68" t="n">
        <x:f>IF(AND(B923="Активна",G923="Виграш"),F923*E923,0)</x:f>
        <x:v>0</x:v>
      </x:c>
    </x:row>
    <x:row r="924">
      <x:c r="A924" t="n">
        <x:v>923</x:v>
      </x:c>
      <x:c r="B924" t="str">
        <x:f>IF(AND(C924='Калькулятор'!$B$6,'Калькулятор'!$D$13="Так",'Калькулятор'!$D$14="Так",'Калькулятор'!$D$16="Так",'Калькулятор'!$D$17="Так",'Калькулятор'!$D$20="Так",'Калькулятор'!$D$21="Так",'Калькулятор'!$D$22="Так"),"Активна","")</x:f>
      </x:c>
      <x:c r="C924" t="n">
        <x:v>7</x:v>
      </x:c>
      <x:c r="D924" t="str">
        <x:v>1+2+4+5+8+9+10</x:v>
      </x:c>
      <x:c r="E924" s="66" t="str">
        <x:f>IF(B924="Активна",'Калькулятор'!$C$13*'Калькулятор'!$C$14*'Калькулятор'!$C$16*'Калькулятор'!$C$17*'Калькулятор'!$C$20*'Калькулятор'!$C$21*'Калькулятор'!$C$22,"")</x:f>
      </x:c>
      <x:c r="F924" s="68" t="n">
        <x:f>IF(B924="Активна",'Калькулятор'!$B$9,0)</x:f>
        <x:v>0</x:v>
      </x:c>
      <x:c r="G924" t="str">
        <x:f>IF(B924&lt;&gt;"Активна","",IF(AND('Калькулятор'!$E$13="Виграш",'Калькулятор'!$E$14="Виграш",'Калькулятор'!$E$16="Виграш",'Калькулятор'!$E$17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$20&lt;&gt;"Програш",'Калькулятор'!$E$21&lt;&gt;"Програш",'Калькулятор'!$E$22&lt;&gt;"Програш"),"Очікується","Програш")))</x:f>
      </x:c>
      <x:c r="H924" s="68" t="n">
        <x:f>IF(B924="Активна",F924*E924,0)</x:f>
        <x:v>0</x:v>
      </x:c>
      <x:c r="I924" s="68" t="n">
        <x:f>IF(AND(B924="Активна",G924&lt;&gt;"Програш"),F924*E924,0)</x:f>
        <x:v>0</x:v>
      </x:c>
      <x:c r="J924" s="68" t="n">
        <x:f>IF(AND(B924="Активна",G924="Виграш"),F924*E924,0)</x:f>
        <x:v>0</x:v>
      </x:c>
    </x:row>
    <x:row r="925">
      <x:c r="A925" t="n">
        <x:v>924</x:v>
      </x:c>
      <x:c r="B925" t="str">
        <x:f>IF(AND(C925='Калькулятор'!$B$6,'Калькулятор'!$D$15="Так",'Калькулятор'!$D$16="Так",'Калькулятор'!$D$17="Так",'Калькулятор'!$D$20="Так",'Калькулятор'!$D$21="Так",'Калькулятор'!$D$22="Так"),"Активна","")</x:f>
      </x:c>
      <x:c r="C925" t="n">
        <x:v>6</x:v>
      </x:c>
      <x:c r="D925" t="str">
        <x:v>3+4+5+8+9+10</x:v>
      </x:c>
      <x:c r="E925" s="66" t="str">
        <x:f>IF(B925="Активна",'Калькулятор'!$C$15*'Калькулятор'!$C$16*'Калькулятор'!$C$17*'Калькулятор'!$C$20*'Калькулятор'!$C$21*'Калькулятор'!$C$22,"")</x:f>
      </x:c>
      <x:c r="F925" s="68" t="n">
        <x:f>IF(B925="Активна",'Калькулятор'!$B$9,0)</x:f>
        <x:v>0</x:v>
      </x:c>
      <x:c r="G925" t="str">
        <x:f>IF(B925&lt;&gt;"Активна","",IF(AND('Калькулятор'!$E$15="Виграш",'Калькулятор'!$E$16="Виграш",'Калькулятор'!$E$17="Виграш",'Калькулятор'!$E$20="Виграш",'Калькулятор'!$E$21="Виграш",'Калькулятор'!$E$22="Виграш"),"Виграш",IF(AND('Калькулятор'!$E$15&lt;&gt;"Програш",'Калькулятор'!$E$16&lt;&gt;"Програш",'Калькулятор'!$E$17&lt;&gt;"Програш",'Калькулятор'!$E$20&lt;&gt;"Програш",'Калькулятор'!$E$21&lt;&gt;"Програш",'Калькулятор'!$E$22&lt;&gt;"Програш"),"Очікується","Програш")))</x:f>
      </x:c>
      <x:c r="H925" s="68" t="n">
        <x:f>IF(B925="Активна",F925*E925,0)</x:f>
        <x:v>0</x:v>
      </x:c>
      <x:c r="I925" s="68" t="n">
        <x:f>IF(AND(B925="Активна",G925&lt;&gt;"Програш"),F925*E925,0)</x:f>
        <x:v>0</x:v>
      </x:c>
      <x:c r="J925" s="68" t="n">
        <x:f>IF(AND(B925="Активна",G925="Виграш"),F925*E925,0)</x:f>
        <x:v>0</x:v>
      </x:c>
    </x:row>
    <x:row r="926">
      <x:c r="A926" t="n">
        <x:v>925</x:v>
      </x:c>
      <x:c r="B926" t="str">
        <x:f>IF(AND(C926='Калькулятор'!$B$6,'Калькулятор'!$D$13="Так",'Калькулятор'!$D$15="Так",'Калькулятор'!$D$16="Так",'Калькулятор'!$D$17="Так",'Калькулятор'!$D$20="Так",'Калькулятор'!$D$21="Так",'Калькулятор'!$D$22="Так"),"Активна","")</x:f>
      </x:c>
      <x:c r="C926" t="n">
        <x:v>7</x:v>
      </x:c>
      <x:c r="D926" t="str">
        <x:v>1+3+4+5+8+9+10</x:v>
      </x:c>
      <x:c r="E926" s="66" t="str">
        <x:f>IF(B926="Активна",'Калькулятор'!$C$13*'Калькулятор'!$C$15*'Калькулятор'!$C$16*'Калькулятор'!$C$17*'Калькулятор'!$C$20*'Калькулятор'!$C$21*'Калькулятор'!$C$22,"")</x:f>
      </x:c>
      <x:c r="F926" s="68" t="n">
        <x:f>IF(B926="Активна",'Калькулятор'!$B$9,0)</x:f>
        <x:v>0</x:v>
      </x:c>
      <x:c r="G926" t="str">
        <x:f>IF(B926&lt;&gt;"Активна","",IF(AND('Калькулятор'!$E$13="Виграш",'Калькулятор'!$E$15="Виграш",'Калькулятор'!$E$16="Виграш",'Калькулятор'!$E$17="Виграш",'Калькулятор'!$E$20="Виграш",'Калькулятор'!$E$21="Виграш",'Калькулятор'!$E$22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$20&lt;&gt;"Програш",'Калькулятор'!$E$21&lt;&gt;"Програш",'Калькулятор'!$E$22&lt;&gt;"Програш"),"Очікується","Програш")))</x:f>
      </x:c>
      <x:c r="H926" s="68" t="n">
        <x:f>IF(B926="Активна",F926*E926,0)</x:f>
        <x:v>0</x:v>
      </x:c>
      <x:c r="I926" s="68" t="n">
        <x:f>IF(AND(B926="Активна",G926&lt;&gt;"Програш"),F926*E926,0)</x:f>
        <x:v>0</x:v>
      </x:c>
      <x:c r="J926" s="68" t="n">
        <x:f>IF(AND(B926="Активна",G926="Виграш"),F926*E926,0)</x:f>
        <x:v>0</x:v>
      </x:c>
    </x:row>
    <x:row r="927">
      <x:c r="A927" t="n">
        <x:v>926</x:v>
      </x:c>
      <x:c r="B927" t="str">
        <x:f>IF(AND(C927='Калькулятор'!$B$6,'Калькулятор'!$D$14="Так",'Калькулятор'!$D$15="Так",'Калькулятор'!$D$16="Так",'Калькулятор'!$D$17="Так",'Калькулятор'!$D$20="Так",'Калькулятор'!$D$21="Так",'Калькулятор'!$D$22="Так"),"Активна","")</x:f>
      </x:c>
      <x:c r="C927" t="n">
        <x:v>7</x:v>
      </x:c>
      <x:c r="D927" t="str">
        <x:v>2+3+4+5+8+9+10</x:v>
      </x:c>
      <x:c r="E927" s="66" t="str">
        <x:f>IF(B927="Активна",'Калькулятор'!$C$14*'Калькулятор'!$C$15*'Калькулятор'!$C$16*'Калькулятор'!$C$17*'Калькулятор'!$C$20*'Калькулятор'!$C$21*'Калькулятор'!$C$22,"")</x:f>
      </x:c>
      <x:c r="F927" s="68" t="n">
        <x:f>IF(B927="Активна",'Калькулятор'!$B$9,0)</x:f>
        <x:v>0</x:v>
      </x:c>
      <x:c r="G927" t="str">
        <x:f>IF(B927&lt;&gt;"Активна","",IF(AND('Калькулятор'!$E$14="Виграш",'Калькулятор'!$E$15="Виграш",'Калькулятор'!$E$16="Виграш",'Калькулятор'!$E$17="Виграш",'Калькулятор'!$E$20="Виграш",'Калькулятор'!$E$21="Виграш",'Калькулятор'!$E$22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$20&lt;&gt;"Програш",'Калькулятор'!$E$21&lt;&gt;"Програш",'Калькулятор'!$E$22&lt;&gt;"Програш"),"Очікується","Програш")))</x:f>
      </x:c>
      <x:c r="H927" s="68" t="n">
        <x:f>IF(B927="Активна",F927*E927,0)</x:f>
        <x:v>0</x:v>
      </x:c>
      <x:c r="I927" s="68" t="n">
        <x:f>IF(AND(B927="Активна",G927&lt;&gt;"Програш"),F927*E927,0)</x:f>
        <x:v>0</x:v>
      </x:c>
      <x:c r="J927" s="68" t="n">
        <x:f>IF(AND(B927="Активна",G927="Виграш"),F927*E927,0)</x:f>
        <x:v>0</x:v>
      </x:c>
    </x:row>
    <x:row r="928">
      <x:c r="A928" t="n">
        <x:v>927</x:v>
      </x:c>
      <x:c r="B928" t="str">
        <x:f>IF(AND(C928='Калькулятор'!$B$6,'Калькулятор'!$D$13="Так",'Калькулятор'!$D$14="Так",'Калькулятор'!$D$15="Так",'Калькулятор'!$D$16="Так",'Калькулятор'!$D$17="Так",'Калькулятор'!$D$20="Так",'Калькулятор'!$D$21="Так",'Калькулятор'!$D$22="Так"),"Активна","")</x:f>
      </x:c>
      <x:c r="C928" t="n">
        <x:v>8</x:v>
      </x:c>
      <x:c r="D928" t="str">
        <x:v>1+2+3+4+5+8+9+10</x:v>
      </x:c>
      <x:c r="E928" s="66" t="str">
        <x:f>IF(B928="Активна",'Калькулятор'!$C$13*'Калькулятор'!$C$14*'Калькулятор'!$C$15*'Калькулятор'!$C$16*'Калькулятор'!$C$17*'Калькулятор'!$C$20*'Калькулятор'!$C$21*'Калькулятор'!$C$22,"")</x:f>
      </x:c>
      <x:c r="F928" s="68" t="n">
        <x:f>IF(B928="Активна",'Калькулятор'!$B$9,0)</x:f>
        <x:v>0</x:v>
      </x:c>
      <x:c r="G928" t="str">
        <x:f>IF(B928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$20&lt;&gt;"Програш",'Калькулятор'!$E$21&lt;&gt;"Програш",'Калькулятор'!$E$22&lt;&gt;"Програш"),"Очікується","Програш")))</x:f>
      </x:c>
      <x:c r="H928" s="68" t="n">
        <x:f>IF(B928="Активна",F928*E928,0)</x:f>
        <x:v>0</x:v>
      </x:c>
      <x:c r="I928" s="68" t="n">
        <x:f>IF(AND(B928="Активна",G928&lt;&gt;"Програш"),F928*E928,0)</x:f>
        <x:v>0</x:v>
      </x:c>
      <x:c r="J928" s="68" t="n">
        <x:f>IF(AND(B928="Активна",G928="Виграш"),F928*E928,0)</x:f>
        <x:v>0</x:v>
      </x:c>
    </x:row>
    <x:row r="929">
      <x:c r="A929" t="n">
        <x:v>928</x:v>
      </x:c>
      <x:c r="B929" t="str">
        <x:f>IF(AND(C929='Калькулятор'!$B$6,'Калькулятор'!$D$18="Так",'Калькулятор'!$D$20="Так",'Калькулятор'!$D$21="Так",'Калькулятор'!$D$22="Так"),"Активна","")</x:f>
      </x:c>
      <x:c r="C929" t="n">
        <x:v>4</x:v>
      </x:c>
      <x:c r="D929" t="str">
        <x:v>6+8+9+10</x:v>
      </x:c>
      <x:c r="E929" s="66" t="str">
        <x:f>IF(B929="Активна",'Калькулятор'!$C$18*'Калькулятор'!$C$20*'Калькулятор'!$C$21*'Калькулятор'!$C$22,"")</x:f>
      </x:c>
      <x:c r="F929" s="68" t="n">
        <x:f>IF(B929="Активна",'Калькулятор'!$B$9,0)</x:f>
        <x:v>0</x:v>
      </x:c>
      <x:c r="G929" t="str">
        <x:f>IF(B929&lt;&gt;"Активна","",IF(AND('Калькулятор'!$E$18="Виграш",'Калькулятор'!$E$20="Виграш",'Калькулятор'!$E$21="Виграш",'Калькулятор'!$E$22="Виграш"),"Виграш",IF(AND(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29" s="68" t="n">
        <x:f>IF(B929="Активна",F929*E929,0)</x:f>
        <x:v>0</x:v>
      </x:c>
      <x:c r="I929" s="68" t="n">
        <x:f>IF(AND(B929="Активна",G929&lt;&gt;"Програш"),F929*E929,0)</x:f>
        <x:v>0</x:v>
      </x:c>
      <x:c r="J929" s="68" t="n">
        <x:f>IF(AND(B929="Активна",G929="Виграш"),F929*E929,0)</x:f>
        <x:v>0</x:v>
      </x:c>
    </x:row>
    <x:row r="930">
      <x:c r="A930" t="n">
        <x:v>929</x:v>
      </x:c>
      <x:c r="B930" t="str">
        <x:f>IF(AND(C930='Калькулятор'!$B$6,'Калькулятор'!$D$13="Так",'Калькулятор'!$D$18="Так",'Калькулятор'!$D$20="Так",'Калькулятор'!$D$21="Так",'Калькулятор'!$D$22="Так"),"Активна","")</x:f>
      </x:c>
      <x:c r="C930" t="n">
        <x:v>5</x:v>
      </x:c>
      <x:c r="D930" t="str">
        <x:v>1+6+8+9+10</x:v>
      </x:c>
      <x:c r="E930" s="66" t="str">
        <x:f>IF(B930="Активна",'Калькулятор'!$C$13*'Калькулятор'!$C$18*'Калькулятор'!$C$20*'Калькулятор'!$C$21*'Калькулятор'!$C$22,"")</x:f>
      </x:c>
      <x:c r="F930" s="68" t="n">
        <x:f>IF(B930="Активна",'Калькулятор'!$B$9,0)</x:f>
        <x:v>0</x:v>
      </x:c>
      <x:c r="G930" t="str">
        <x:f>IF(B930&lt;&gt;"Активна","",IF(AND('Калькулятор'!$E$13="Виграш",'Калькулятор'!$E$18="Виграш",'Калькулятор'!$E$20="Виграш",'Калькулятор'!$E$21="Виграш",'Калькулятор'!$E$22="Виграш"),"Виграш",IF(AND('Калькулятор'!$E$13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30" s="68" t="n">
        <x:f>IF(B930="Активна",F930*E930,0)</x:f>
        <x:v>0</x:v>
      </x:c>
      <x:c r="I930" s="68" t="n">
        <x:f>IF(AND(B930="Активна",G930&lt;&gt;"Програш"),F930*E930,0)</x:f>
        <x:v>0</x:v>
      </x:c>
      <x:c r="J930" s="68" t="n">
        <x:f>IF(AND(B930="Активна",G930="Виграш"),F930*E930,0)</x:f>
        <x:v>0</x:v>
      </x:c>
    </x:row>
    <x:row r="931">
      <x:c r="A931" t="n">
        <x:v>930</x:v>
      </x:c>
      <x:c r="B931" t="str">
        <x:f>IF(AND(C931='Калькулятор'!$B$6,'Калькулятор'!$D$14="Так",'Калькулятор'!$D$18="Так",'Калькулятор'!$D$20="Так",'Калькулятор'!$D$21="Так",'Калькулятор'!$D$22="Так"),"Активна","")</x:f>
      </x:c>
      <x:c r="C931" t="n">
        <x:v>5</x:v>
      </x:c>
      <x:c r="D931" t="str">
        <x:v>2+6+8+9+10</x:v>
      </x:c>
      <x:c r="E931" s="66" t="str">
        <x:f>IF(B931="Активна",'Калькулятор'!$C$14*'Калькулятор'!$C$18*'Калькулятор'!$C$20*'Калькулятор'!$C$21*'Калькулятор'!$C$22,"")</x:f>
      </x:c>
      <x:c r="F931" s="68" t="n">
        <x:f>IF(B931="Активна",'Калькулятор'!$B$9,0)</x:f>
        <x:v>0</x:v>
      </x:c>
      <x:c r="G931" t="str">
        <x:f>IF(B931&lt;&gt;"Активна","",IF(AND('Калькулятор'!$E$14="Виграш",'Калькулятор'!$E$18="Виграш",'Калькулятор'!$E$20="Виграш",'Калькулятор'!$E$21="Виграш",'Калькулятор'!$E$22="Виграш"),"Виграш",IF(AND('Калькулятор'!$E$14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31" s="68" t="n">
        <x:f>IF(B931="Активна",F931*E931,0)</x:f>
        <x:v>0</x:v>
      </x:c>
      <x:c r="I931" s="68" t="n">
        <x:f>IF(AND(B931="Активна",G931&lt;&gt;"Програш"),F931*E931,0)</x:f>
        <x:v>0</x:v>
      </x:c>
      <x:c r="J931" s="68" t="n">
        <x:f>IF(AND(B931="Активна",G931="Виграш"),F931*E931,0)</x:f>
        <x:v>0</x:v>
      </x:c>
    </x:row>
    <x:row r="932">
      <x:c r="A932" t="n">
        <x:v>931</x:v>
      </x:c>
      <x:c r="B932" t="str">
        <x:f>IF(AND(C932='Калькулятор'!$B$6,'Калькулятор'!$D$13="Так",'Калькулятор'!$D$14="Так",'Калькулятор'!$D$18="Так",'Калькулятор'!$D$20="Так",'Калькулятор'!$D$21="Так",'Калькулятор'!$D$22="Так"),"Активна","")</x:f>
      </x:c>
      <x:c r="C932" t="n">
        <x:v>6</x:v>
      </x:c>
      <x:c r="D932" t="str">
        <x:v>1+2+6+8+9+10</x:v>
      </x:c>
      <x:c r="E932" s="66" t="str">
        <x:f>IF(B932="Активна",'Калькулятор'!$C$13*'Калькулятор'!$C$14*'Калькулятор'!$C$18*'Калькулятор'!$C$20*'Калькулятор'!$C$21*'Калькулятор'!$C$22,"")</x:f>
      </x:c>
      <x:c r="F932" s="68" t="n">
        <x:f>IF(B932="Активна",'Калькулятор'!$B$9,0)</x:f>
        <x:v>0</x:v>
      </x:c>
      <x:c r="G932" t="str">
        <x:f>IF(B932&lt;&gt;"Активна","",IF(AND('Калькулятор'!$E$13="Виграш",'Калькулятор'!$E$14="Виграш",'Калькулятор'!$E$18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32" s="68" t="n">
        <x:f>IF(B932="Активна",F932*E932,0)</x:f>
        <x:v>0</x:v>
      </x:c>
      <x:c r="I932" s="68" t="n">
        <x:f>IF(AND(B932="Активна",G932&lt;&gt;"Програш"),F932*E932,0)</x:f>
        <x:v>0</x:v>
      </x:c>
      <x:c r="J932" s="68" t="n">
        <x:f>IF(AND(B932="Активна",G932="Виграш"),F932*E932,0)</x:f>
        <x:v>0</x:v>
      </x:c>
    </x:row>
    <x:row r="933">
      <x:c r="A933" t="n">
        <x:v>932</x:v>
      </x:c>
      <x:c r="B933" t="str">
        <x:f>IF(AND(C933='Калькулятор'!$B$6,'Калькулятор'!$D$15="Так",'Калькулятор'!$D$18="Так",'Калькулятор'!$D$20="Так",'Калькулятор'!$D$21="Так",'Калькулятор'!$D$22="Так"),"Активна","")</x:f>
      </x:c>
      <x:c r="C933" t="n">
        <x:v>5</x:v>
      </x:c>
      <x:c r="D933" t="str">
        <x:v>3+6+8+9+10</x:v>
      </x:c>
      <x:c r="E933" s="66" t="str">
        <x:f>IF(B933="Активна",'Калькулятор'!$C$15*'Калькулятор'!$C$18*'Калькулятор'!$C$20*'Калькулятор'!$C$21*'Калькулятор'!$C$22,"")</x:f>
      </x:c>
      <x:c r="F933" s="68" t="n">
        <x:f>IF(B933="Активна",'Калькулятор'!$B$9,0)</x:f>
        <x:v>0</x:v>
      </x:c>
      <x:c r="G933" t="str">
        <x:f>IF(B933&lt;&gt;"Активна","",IF(AND('Калькулятор'!$E$15="Виграш",'Калькулятор'!$E$18="Виграш",'Калькулятор'!$E$20="Виграш",'Калькулятор'!$E$21="Виграш",'Калькулятор'!$E$22="Виграш"),"Виграш",IF(AND('Калькулятор'!$E$15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33" s="68" t="n">
        <x:f>IF(B933="Активна",F933*E933,0)</x:f>
        <x:v>0</x:v>
      </x:c>
      <x:c r="I933" s="68" t="n">
        <x:f>IF(AND(B933="Активна",G933&lt;&gt;"Програш"),F933*E933,0)</x:f>
        <x:v>0</x:v>
      </x:c>
      <x:c r="J933" s="68" t="n">
        <x:f>IF(AND(B933="Активна",G933="Виграш"),F933*E933,0)</x:f>
        <x:v>0</x:v>
      </x:c>
    </x:row>
    <x:row r="934">
      <x:c r="A934" t="n">
        <x:v>933</x:v>
      </x:c>
      <x:c r="B934" t="str">
        <x:f>IF(AND(C934='Калькулятор'!$B$6,'Калькулятор'!$D$13="Так",'Калькулятор'!$D$15="Так",'Калькулятор'!$D$18="Так",'Калькулятор'!$D$20="Так",'Калькулятор'!$D$21="Так",'Калькулятор'!$D$22="Так"),"Активна","")</x:f>
      </x:c>
      <x:c r="C934" t="n">
        <x:v>6</x:v>
      </x:c>
      <x:c r="D934" t="str">
        <x:v>1+3+6+8+9+10</x:v>
      </x:c>
      <x:c r="E934" s="66" t="str">
        <x:f>IF(B934="Активна",'Калькулятор'!$C$13*'Калькулятор'!$C$15*'Калькулятор'!$C$18*'Калькулятор'!$C$20*'Калькулятор'!$C$21*'Калькулятор'!$C$22,"")</x:f>
      </x:c>
      <x:c r="F934" s="68" t="n">
        <x:f>IF(B934="Активна",'Калькулятор'!$B$9,0)</x:f>
        <x:v>0</x:v>
      </x:c>
      <x:c r="G934" t="str">
        <x:f>IF(B934&lt;&gt;"Активна","",IF(AND('Калькулятор'!$E$13="Виграш",'Калькулятор'!$E$15="Виграш",'Калькулятор'!$E$18="Виграш",'Калькулятор'!$E$20="Виграш",'Калькулятор'!$E$21="Виграш",'Калькулятор'!$E$22="Виграш"),"Виграш",IF(AND('Калькулятор'!$E$13&lt;&gt;"Програш",'Калькулятор'!$E$15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34" s="68" t="n">
        <x:f>IF(B934="Активна",F934*E934,0)</x:f>
        <x:v>0</x:v>
      </x:c>
      <x:c r="I934" s="68" t="n">
        <x:f>IF(AND(B934="Активна",G934&lt;&gt;"Програш"),F934*E934,0)</x:f>
        <x:v>0</x:v>
      </x:c>
      <x:c r="J934" s="68" t="n">
        <x:f>IF(AND(B934="Активна",G934="Виграш"),F934*E934,0)</x:f>
        <x:v>0</x:v>
      </x:c>
    </x:row>
    <x:row r="935">
      <x:c r="A935" t="n">
        <x:v>934</x:v>
      </x:c>
      <x:c r="B935" t="str">
        <x:f>IF(AND(C935='Калькулятор'!$B$6,'Калькулятор'!$D$14="Так",'Калькулятор'!$D$15="Так",'Калькулятор'!$D$18="Так",'Калькулятор'!$D$20="Так",'Калькулятор'!$D$21="Так",'Калькулятор'!$D$22="Так"),"Активна","")</x:f>
      </x:c>
      <x:c r="C935" t="n">
        <x:v>6</x:v>
      </x:c>
      <x:c r="D935" t="str">
        <x:v>2+3+6+8+9+10</x:v>
      </x:c>
      <x:c r="E935" s="66" t="str">
        <x:f>IF(B935="Активна",'Калькулятор'!$C$14*'Калькулятор'!$C$15*'Калькулятор'!$C$18*'Калькулятор'!$C$20*'Калькулятор'!$C$21*'Калькулятор'!$C$22,"")</x:f>
      </x:c>
      <x:c r="F935" s="68" t="n">
        <x:f>IF(B935="Активна",'Калькулятор'!$B$9,0)</x:f>
        <x:v>0</x:v>
      </x:c>
      <x:c r="G935" t="str">
        <x:f>IF(B935&lt;&gt;"Активна","",IF(AND('Калькулятор'!$E$14="Виграш",'Калькулятор'!$E$15="Виграш",'Калькулятор'!$E$18="Виграш",'Калькулятор'!$E$20="Виграш",'Калькулятор'!$E$21="Виграш",'Калькулятор'!$E$22="Виграш"),"Виграш",IF(AND('Калькулятор'!$E$14&lt;&gt;"Програш",'Калькулятор'!$E$15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35" s="68" t="n">
        <x:f>IF(B935="Активна",F935*E935,0)</x:f>
        <x:v>0</x:v>
      </x:c>
      <x:c r="I935" s="68" t="n">
        <x:f>IF(AND(B935="Активна",G935&lt;&gt;"Програш"),F935*E935,0)</x:f>
        <x:v>0</x:v>
      </x:c>
      <x:c r="J935" s="68" t="n">
        <x:f>IF(AND(B935="Активна",G935="Виграш"),F935*E935,0)</x:f>
        <x:v>0</x:v>
      </x:c>
    </x:row>
    <x:row r="936">
      <x:c r="A936" t="n">
        <x:v>935</x:v>
      </x:c>
      <x:c r="B936" t="str">
        <x:f>IF(AND(C936='Калькулятор'!$B$6,'Калькулятор'!$D$13="Так",'Калькулятор'!$D$14="Так",'Калькулятор'!$D$15="Так",'Калькулятор'!$D$18="Так",'Калькулятор'!$D$20="Так",'Калькулятор'!$D$21="Так",'Калькулятор'!$D$22="Так"),"Активна","")</x:f>
      </x:c>
      <x:c r="C936" t="n">
        <x:v>7</x:v>
      </x:c>
      <x:c r="D936" t="str">
        <x:v>1+2+3+6+8+9+10</x:v>
      </x:c>
      <x:c r="E936" s="66" t="str">
        <x:f>IF(B936="Активна",'Калькулятор'!$C$13*'Калькулятор'!$C$14*'Калькулятор'!$C$15*'Калькулятор'!$C$18*'Калькулятор'!$C$20*'Калькулятор'!$C$21*'Калькулятор'!$C$22,"")</x:f>
      </x:c>
      <x:c r="F936" s="68" t="n">
        <x:f>IF(B936="Активна",'Калькулятор'!$B$9,0)</x:f>
        <x:v>0</x:v>
      </x:c>
      <x:c r="G936" t="str">
        <x:f>IF(B936&lt;&gt;"Активна","",IF(AND('Калькулятор'!$E$13="Виграш",'Калькулятор'!$E$14="Виграш",'Калькулятор'!$E$15="Виграш",'Калькулятор'!$E$18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36" s="68" t="n">
        <x:f>IF(B936="Активна",F936*E936,0)</x:f>
        <x:v>0</x:v>
      </x:c>
      <x:c r="I936" s="68" t="n">
        <x:f>IF(AND(B936="Активна",G936&lt;&gt;"Програш"),F936*E936,0)</x:f>
        <x:v>0</x:v>
      </x:c>
      <x:c r="J936" s="68" t="n">
        <x:f>IF(AND(B936="Активна",G936="Виграш"),F936*E936,0)</x:f>
        <x:v>0</x:v>
      </x:c>
    </x:row>
    <x:row r="937">
      <x:c r="A937" t="n">
        <x:v>936</x:v>
      </x:c>
      <x:c r="B937" t="str">
        <x:f>IF(AND(C937='Калькулятор'!$B$6,'Калькулятор'!$D$16="Так",'Калькулятор'!$D$18="Так",'Калькулятор'!$D$20="Так",'Калькулятор'!$D$21="Так",'Калькулятор'!$D$22="Так"),"Активна","")</x:f>
      </x:c>
      <x:c r="C937" t="n">
        <x:v>5</x:v>
      </x:c>
      <x:c r="D937" t="str">
        <x:v>4+6+8+9+10</x:v>
      </x:c>
      <x:c r="E937" s="66" t="str">
        <x:f>IF(B937="Активна",'Калькулятор'!$C$16*'Калькулятор'!$C$18*'Калькулятор'!$C$20*'Калькулятор'!$C$21*'Калькулятор'!$C$22,"")</x:f>
      </x:c>
      <x:c r="F937" s="68" t="n">
        <x:f>IF(B937="Активна",'Калькулятор'!$B$9,0)</x:f>
        <x:v>0</x:v>
      </x:c>
      <x:c r="G937" t="str">
        <x:f>IF(B937&lt;&gt;"Активна","",IF(AND('Калькулятор'!$E$16="Виграш",'Калькулятор'!$E$18="Виграш",'Калькулятор'!$E$20="Виграш",'Калькулятор'!$E$21="Виграш",'Калькулятор'!$E$22="Виграш"),"Виграш",IF(AND('Калькулятор'!$E$16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37" s="68" t="n">
        <x:f>IF(B937="Активна",F937*E937,0)</x:f>
        <x:v>0</x:v>
      </x:c>
      <x:c r="I937" s="68" t="n">
        <x:f>IF(AND(B937="Активна",G937&lt;&gt;"Програш"),F937*E937,0)</x:f>
        <x:v>0</x:v>
      </x:c>
      <x:c r="J937" s="68" t="n">
        <x:f>IF(AND(B937="Активна",G937="Виграш"),F937*E937,0)</x:f>
        <x:v>0</x:v>
      </x:c>
    </x:row>
    <x:row r="938">
      <x:c r="A938" t="n">
        <x:v>937</x:v>
      </x:c>
      <x:c r="B938" t="str">
        <x:f>IF(AND(C938='Калькулятор'!$B$6,'Калькулятор'!$D$13="Так",'Калькулятор'!$D$16="Так",'Калькулятор'!$D$18="Так",'Калькулятор'!$D$20="Так",'Калькулятор'!$D$21="Так",'Калькулятор'!$D$22="Так"),"Активна","")</x:f>
      </x:c>
      <x:c r="C938" t="n">
        <x:v>6</x:v>
      </x:c>
      <x:c r="D938" t="str">
        <x:v>1+4+6+8+9+10</x:v>
      </x:c>
      <x:c r="E938" s="66" t="str">
        <x:f>IF(B938="Активна",'Калькулятор'!$C$13*'Калькулятор'!$C$16*'Калькулятор'!$C$18*'Калькулятор'!$C$20*'Калькулятор'!$C$21*'Калькулятор'!$C$22,"")</x:f>
      </x:c>
      <x:c r="F938" s="68" t="n">
        <x:f>IF(B938="Активна",'Калькулятор'!$B$9,0)</x:f>
        <x:v>0</x:v>
      </x:c>
      <x:c r="G938" t="str">
        <x:f>IF(B938&lt;&gt;"Активна","",IF(AND('Калькулятор'!$E$13="Виграш",'Калькулятор'!$E$16="Виграш",'Калькулятор'!$E$18="Виграш",'Калькулятор'!$E$20="Виграш",'Калькулятор'!$E$21="Виграш",'Калькулятор'!$E$22="Виграш"),"Виграш",IF(AND('Калькулятор'!$E$13&lt;&gt;"Програш",'Калькулятор'!$E$16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38" s="68" t="n">
        <x:f>IF(B938="Активна",F938*E938,0)</x:f>
        <x:v>0</x:v>
      </x:c>
      <x:c r="I938" s="68" t="n">
        <x:f>IF(AND(B938="Активна",G938&lt;&gt;"Програш"),F938*E938,0)</x:f>
        <x:v>0</x:v>
      </x:c>
      <x:c r="J938" s="68" t="n">
        <x:f>IF(AND(B938="Активна",G938="Виграш"),F938*E938,0)</x:f>
        <x:v>0</x:v>
      </x:c>
    </x:row>
    <x:row r="939">
      <x:c r="A939" t="n">
        <x:v>938</x:v>
      </x:c>
      <x:c r="B939" t="str">
        <x:f>IF(AND(C939='Калькулятор'!$B$6,'Калькулятор'!$D$14="Так",'Калькулятор'!$D$16="Так",'Калькулятор'!$D$18="Так",'Калькулятор'!$D$20="Так",'Калькулятор'!$D$21="Так",'Калькулятор'!$D$22="Так"),"Активна","")</x:f>
      </x:c>
      <x:c r="C939" t="n">
        <x:v>6</x:v>
      </x:c>
      <x:c r="D939" t="str">
        <x:v>2+4+6+8+9+10</x:v>
      </x:c>
      <x:c r="E939" s="66" t="str">
        <x:f>IF(B939="Активна",'Калькулятор'!$C$14*'Калькулятор'!$C$16*'Калькулятор'!$C$18*'Калькулятор'!$C$20*'Калькулятор'!$C$21*'Калькулятор'!$C$22,"")</x:f>
      </x:c>
      <x:c r="F939" s="68" t="n">
        <x:f>IF(B939="Активна",'Калькулятор'!$B$9,0)</x:f>
        <x:v>0</x:v>
      </x:c>
      <x:c r="G939" t="str">
        <x:f>IF(B939&lt;&gt;"Активна","",IF(AND('Калькулятор'!$E$14="Виграш",'Калькулятор'!$E$16="Виграш",'Калькулятор'!$E$18="Виграш",'Калькулятор'!$E$20="Виграш",'Калькулятор'!$E$21="Виграш",'Калькулятор'!$E$22="Виграш"),"Виграш",IF(AND('Калькулятор'!$E$14&lt;&gt;"Програш",'Калькулятор'!$E$16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39" s="68" t="n">
        <x:f>IF(B939="Активна",F939*E939,0)</x:f>
        <x:v>0</x:v>
      </x:c>
      <x:c r="I939" s="68" t="n">
        <x:f>IF(AND(B939="Активна",G939&lt;&gt;"Програш"),F939*E939,0)</x:f>
        <x:v>0</x:v>
      </x:c>
      <x:c r="J939" s="68" t="n">
        <x:f>IF(AND(B939="Активна",G939="Виграш"),F939*E939,0)</x:f>
        <x:v>0</x:v>
      </x:c>
    </x:row>
    <x:row r="940">
      <x:c r="A940" t="n">
        <x:v>939</x:v>
      </x:c>
      <x:c r="B940" t="str">
        <x:f>IF(AND(C940='Калькулятор'!$B$6,'Калькулятор'!$D$13="Так",'Калькулятор'!$D$14="Так",'Калькулятор'!$D$16="Так",'Калькулятор'!$D$18="Так",'Калькулятор'!$D$20="Так",'Калькулятор'!$D$21="Так",'Калькулятор'!$D$22="Так"),"Активна","")</x:f>
      </x:c>
      <x:c r="C940" t="n">
        <x:v>7</x:v>
      </x:c>
      <x:c r="D940" t="str">
        <x:v>1+2+4+6+8+9+10</x:v>
      </x:c>
      <x:c r="E940" s="66" t="str">
        <x:f>IF(B940="Активна",'Калькулятор'!$C$13*'Калькулятор'!$C$14*'Калькулятор'!$C$16*'Калькулятор'!$C$18*'Калькулятор'!$C$20*'Калькулятор'!$C$21*'Калькулятор'!$C$22,"")</x:f>
      </x:c>
      <x:c r="F940" s="68" t="n">
        <x:f>IF(B940="Активна",'Калькулятор'!$B$9,0)</x:f>
        <x:v>0</x:v>
      </x:c>
      <x:c r="G940" t="str">
        <x:f>IF(B940&lt;&gt;"Активна","",IF(AND('Калькулятор'!$E$13="Виграш",'Калькулятор'!$E$14="Виграш",'Калькулятор'!$E$16="Виграш",'Калькулятор'!$E$18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$16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40" s="68" t="n">
        <x:f>IF(B940="Активна",F940*E940,0)</x:f>
        <x:v>0</x:v>
      </x:c>
      <x:c r="I940" s="68" t="n">
        <x:f>IF(AND(B940="Активна",G940&lt;&gt;"Програш"),F940*E940,0)</x:f>
        <x:v>0</x:v>
      </x:c>
      <x:c r="J940" s="68" t="n">
        <x:f>IF(AND(B940="Активна",G940="Виграш"),F940*E940,0)</x:f>
        <x:v>0</x:v>
      </x:c>
    </x:row>
    <x:row r="941">
      <x:c r="A941" t="n">
        <x:v>940</x:v>
      </x:c>
      <x:c r="B941" t="str">
        <x:f>IF(AND(C941='Калькулятор'!$B$6,'Калькулятор'!$D$15="Так",'Калькулятор'!$D$16="Так",'Калькулятор'!$D$18="Так",'Калькулятор'!$D$20="Так",'Калькулятор'!$D$21="Так",'Калькулятор'!$D$22="Так"),"Активна","")</x:f>
      </x:c>
      <x:c r="C941" t="n">
        <x:v>6</x:v>
      </x:c>
      <x:c r="D941" t="str">
        <x:v>3+4+6+8+9+10</x:v>
      </x:c>
      <x:c r="E941" s="66" t="str">
        <x:f>IF(B941="Активна",'Калькулятор'!$C$15*'Калькулятор'!$C$16*'Калькулятор'!$C$18*'Калькулятор'!$C$20*'Калькулятор'!$C$21*'Калькулятор'!$C$22,"")</x:f>
      </x:c>
      <x:c r="F941" s="68" t="n">
        <x:f>IF(B941="Активна",'Калькулятор'!$B$9,0)</x:f>
        <x:v>0</x:v>
      </x:c>
      <x:c r="G941" t="str">
        <x:f>IF(B941&lt;&gt;"Активна","",IF(AND('Калькулятор'!$E$15="Виграш",'Калькулятор'!$E$16="Виграш",'Калькулятор'!$E$18="Виграш",'Калькулятор'!$E$20="Виграш",'Калькулятор'!$E$21="Виграш",'Калькулятор'!$E$22="Виграш"),"Виграш",IF(AND('Калькулятор'!$E$15&lt;&gt;"Програш",'Калькулятор'!$E$16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41" s="68" t="n">
        <x:f>IF(B941="Активна",F941*E941,0)</x:f>
        <x:v>0</x:v>
      </x:c>
      <x:c r="I941" s="68" t="n">
        <x:f>IF(AND(B941="Активна",G941&lt;&gt;"Програш"),F941*E941,0)</x:f>
        <x:v>0</x:v>
      </x:c>
      <x:c r="J941" s="68" t="n">
        <x:f>IF(AND(B941="Активна",G941="Виграш"),F941*E941,0)</x:f>
        <x:v>0</x:v>
      </x:c>
    </x:row>
    <x:row r="942">
      <x:c r="A942" t="n">
        <x:v>941</x:v>
      </x:c>
      <x:c r="B942" t="str">
        <x:f>IF(AND(C942='Калькулятор'!$B$6,'Калькулятор'!$D$13="Так",'Калькулятор'!$D$15="Так",'Калькулятор'!$D$16="Так",'Калькулятор'!$D$18="Так",'Калькулятор'!$D$20="Так",'Калькулятор'!$D$21="Так",'Калькулятор'!$D$22="Так"),"Активна","")</x:f>
      </x:c>
      <x:c r="C942" t="n">
        <x:v>7</x:v>
      </x:c>
      <x:c r="D942" t="str">
        <x:v>1+3+4+6+8+9+10</x:v>
      </x:c>
      <x:c r="E942" s="66" t="str">
        <x:f>IF(B942="Активна",'Калькулятор'!$C$13*'Калькулятор'!$C$15*'Калькулятор'!$C$16*'Калькулятор'!$C$18*'Калькулятор'!$C$20*'Калькулятор'!$C$21*'Калькулятор'!$C$22,"")</x:f>
      </x:c>
      <x:c r="F942" s="68" t="n">
        <x:f>IF(B942="Активна",'Калькулятор'!$B$9,0)</x:f>
        <x:v>0</x:v>
      </x:c>
      <x:c r="G942" t="str">
        <x:f>IF(B942&lt;&gt;"Активна","",IF(AND('Калькулятор'!$E$13="Виграш",'Калькулятор'!$E$15="Виграш",'Калькулятор'!$E$16="Виграш",'Калькулятор'!$E$18="Виграш",'Калькулятор'!$E$20="Виграш",'Калькулятор'!$E$21="Виграш",'Калькулятор'!$E$22="Виграш"),"Виграш",IF(AND('Калькулятор'!$E$13&lt;&gt;"Програш",'Калькулятор'!$E$15&lt;&gt;"Програш",'Калькулятор'!$E$16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42" s="68" t="n">
        <x:f>IF(B942="Активна",F942*E942,0)</x:f>
        <x:v>0</x:v>
      </x:c>
      <x:c r="I942" s="68" t="n">
        <x:f>IF(AND(B942="Активна",G942&lt;&gt;"Програш"),F942*E942,0)</x:f>
        <x:v>0</x:v>
      </x:c>
      <x:c r="J942" s="68" t="n">
        <x:f>IF(AND(B942="Активна",G942="Виграш"),F942*E942,0)</x:f>
        <x:v>0</x:v>
      </x:c>
    </x:row>
    <x:row r="943">
      <x:c r="A943" t="n">
        <x:v>942</x:v>
      </x:c>
      <x:c r="B943" t="str">
        <x:f>IF(AND(C943='Калькулятор'!$B$6,'Калькулятор'!$D$14="Так",'Калькулятор'!$D$15="Так",'Калькулятор'!$D$16="Так",'Калькулятор'!$D$18="Так",'Калькулятор'!$D$20="Так",'Калькулятор'!$D$21="Так",'Калькулятор'!$D$22="Так"),"Активна","")</x:f>
      </x:c>
      <x:c r="C943" t="n">
        <x:v>7</x:v>
      </x:c>
      <x:c r="D943" t="str">
        <x:v>2+3+4+6+8+9+10</x:v>
      </x:c>
      <x:c r="E943" s="66" t="str">
        <x:f>IF(B943="Активна",'Калькулятор'!$C$14*'Калькулятор'!$C$15*'Калькулятор'!$C$16*'Калькулятор'!$C$18*'Калькулятор'!$C$20*'Калькулятор'!$C$21*'Калькулятор'!$C$22,"")</x:f>
      </x:c>
      <x:c r="F943" s="68" t="n">
        <x:f>IF(B943="Активна",'Калькулятор'!$B$9,0)</x:f>
        <x:v>0</x:v>
      </x:c>
      <x:c r="G943" t="str">
        <x:f>IF(B943&lt;&gt;"Активна","",IF(AND('Калькулятор'!$E$14="Виграш",'Калькулятор'!$E$15="Виграш",'Калькулятор'!$E$16="Виграш",'Калькулятор'!$E$18="Виграш",'Калькулятор'!$E$20="Виграш",'Калькулятор'!$E$21="Виграш",'Калькулятор'!$E$22="Виграш"),"Виграш",IF(AND('Калькулятор'!$E$14&lt;&gt;"Програш",'Калькулятор'!$E$15&lt;&gt;"Програш",'Калькулятор'!$E$16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43" s="68" t="n">
        <x:f>IF(B943="Активна",F943*E943,0)</x:f>
        <x:v>0</x:v>
      </x:c>
      <x:c r="I943" s="68" t="n">
        <x:f>IF(AND(B943="Активна",G943&lt;&gt;"Програш"),F943*E943,0)</x:f>
        <x:v>0</x:v>
      </x:c>
      <x:c r="J943" s="68" t="n">
        <x:f>IF(AND(B943="Активна",G943="Виграш"),F943*E943,0)</x:f>
        <x:v>0</x:v>
      </x:c>
    </x:row>
    <x:row r="944">
      <x:c r="A944" t="n">
        <x:v>943</x:v>
      </x:c>
      <x:c r="B944" t="str">
        <x:f>IF(AND(C944='Калькулятор'!$B$6,'Калькулятор'!$D$13="Так",'Калькулятор'!$D$14="Так",'Калькулятор'!$D$15="Так",'Калькулятор'!$D$16="Так",'Калькулятор'!$D$18="Так",'Калькулятор'!$D$20="Так",'Калькулятор'!$D$21="Так",'Калькулятор'!$D$22="Так"),"Активна","")</x:f>
      </x:c>
      <x:c r="C944" t="n">
        <x:v>8</x:v>
      </x:c>
      <x:c r="D944" t="str">
        <x:v>1+2+3+4+6+8+9+10</x:v>
      </x:c>
      <x:c r="E944" s="66" t="str">
        <x:f>IF(B944="Активна",'Калькулятор'!$C$13*'Калькулятор'!$C$14*'Калькулятор'!$C$15*'Калькулятор'!$C$16*'Калькулятор'!$C$18*'Калькулятор'!$C$20*'Калькулятор'!$C$21*'Калькулятор'!$C$22,"")</x:f>
      </x:c>
      <x:c r="F944" s="68" t="n">
        <x:f>IF(B944="Активна",'Калькулятор'!$B$9,0)</x:f>
        <x:v>0</x:v>
      </x:c>
      <x:c r="G944" t="str">
        <x:f>IF(B944&lt;&gt;"Активна","",IF(AND('Калькулятор'!$E$13="Виграш",'Калькулятор'!$E$14="Виграш",'Калькулятор'!$E$15="Виграш",'Калькулятор'!$E$16="Виграш",'Калькулятор'!$E$18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44" s="68" t="n">
        <x:f>IF(B944="Активна",F944*E944,0)</x:f>
        <x:v>0</x:v>
      </x:c>
      <x:c r="I944" s="68" t="n">
        <x:f>IF(AND(B944="Активна",G944&lt;&gt;"Програш"),F944*E944,0)</x:f>
        <x:v>0</x:v>
      </x:c>
      <x:c r="J944" s="68" t="n">
        <x:f>IF(AND(B944="Активна",G944="Виграш"),F944*E944,0)</x:f>
        <x:v>0</x:v>
      </x:c>
    </x:row>
    <x:row r="945">
      <x:c r="A945" t="n">
        <x:v>944</x:v>
      </x:c>
      <x:c r="B945" t="str">
        <x:f>IF(AND(C945='Калькулятор'!$B$6,'Калькулятор'!$D$17="Так",'Калькулятор'!$D$18="Так",'Калькулятор'!$D$20="Так",'Калькулятор'!$D$21="Так",'Калькулятор'!$D$22="Так"),"Активна","")</x:f>
      </x:c>
      <x:c r="C945" t="n">
        <x:v>5</x:v>
      </x:c>
      <x:c r="D945" t="str">
        <x:v>5+6+8+9+10</x:v>
      </x:c>
      <x:c r="E945" s="66" t="str">
        <x:f>IF(B945="Активна",'Калькулятор'!$C$17*'Калькулятор'!$C$18*'Калькулятор'!$C$20*'Калькулятор'!$C$21*'Калькулятор'!$C$22,"")</x:f>
      </x:c>
      <x:c r="F945" s="68" t="n">
        <x:f>IF(B945="Активна",'Калькулятор'!$B$9,0)</x:f>
        <x:v>0</x:v>
      </x:c>
      <x:c r="G945" t="str">
        <x:f>IF(B945&lt;&gt;"Активна","",IF(AND('Калькулятор'!$E$17="Виграш",'Калькулятор'!$E$18="Виграш",'Калькулятор'!$E$20="Виграш",'Калькулятор'!$E$21="Виграш",'Калькулятор'!$E$22="Виграш"),"Виграш",IF(AND('Калькулятор'!$E$17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45" s="68" t="n">
        <x:f>IF(B945="Активна",F945*E945,0)</x:f>
        <x:v>0</x:v>
      </x:c>
      <x:c r="I945" s="68" t="n">
        <x:f>IF(AND(B945="Активна",G945&lt;&gt;"Програш"),F945*E945,0)</x:f>
        <x:v>0</x:v>
      </x:c>
      <x:c r="J945" s="68" t="n">
        <x:f>IF(AND(B945="Активна",G945="Виграш"),F945*E945,0)</x:f>
        <x:v>0</x:v>
      </x:c>
    </x:row>
    <x:row r="946">
      <x:c r="A946" t="n">
        <x:v>945</x:v>
      </x:c>
      <x:c r="B946" t="str">
        <x:f>IF(AND(C946='Калькулятор'!$B$6,'Калькулятор'!$D$13="Так",'Калькулятор'!$D$17="Так",'Калькулятор'!$D$18="Так",'Калькулятор'!$D$20="Так",'Калькулятор'!$D$21="Так",'Калькулятор'!$D$22="Так"),"Активна","")</x:f>
      </x:c>
      <x:c r="C946" t="n">
        <x:v>6</x:v>
      </x:c>
      <x:c r="D946" t="str">
        <x:v>1+5+6+8+9+10</x:v>
      </x:c>
      <x:c r="E946" s="66" t="str">
        <x:f>IF(B946="Активна",'Калькулятор'!$C$13*'Калькулятор'!$C$17*'Калькулятор'!$C$18*'Калькулятор'!$C$20*'Калькулятор'!$C$21*'Калькулятор'!$C$22,"")</x:f>
      </x:c>
      <x:c r="F946" s="68" t="n">
        <x:f>IF(B946="Активна",'Калькулятор'!$B$9,0)</x:f>
        <x:v>0</x:v>
      </x:c>
      <x:c r="G946" t="str">
        <x:f>IF(B946&lt;&gt;"Активна","",IF(AND('Калькулятор'!$E$13="Виграш",'Калькулятор'!$E$17="Виграш",'Калькулятор'!$E$18="Виграш",'Калькулятор'!$E$20="Виграш",'Калькулятор'!$E$21="Виграш",'Калькулятор'!$E$22="Виграш"),"Виграш",IF(AND('Калькулятор'!$E$13&lt;&gt;"Програш",'Калькулятор'!$E$17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46" s="68" t="n">
        <x:f>IF(B946="Активна",F946*E946,0)</x:f>
        <x:v>0</x:v>
      </x:c>
      <x:c r="I946" s="68" t="n">
        <x:f>IF(AND(B946="Активна",G946&lt;&gt;"Програш"),F946*E946,0)</x:f>
        <x:v>0</x:v>
      </x:c>
      <x:c r="J946" s="68" t="n">
        <x:f>IF(AND(B946="Активна",G946="Виграш"),F946*E946,0)</x:f>
        <x:v>0</x:v>
      </x:c>
    </x:row>
    <x:row r="947">
      <x:c r="A947" t="n">
        <x:v>946</x:v>
      </x:c>
      <x:c r="B947" t="str">
        <x:f>IF(AND(C947='Калькулятор'!$B$6,'Калькулятор'!$D$14="Так",'Калькулятор'!$D$17="Так",'Калькулятор'!$D$18="Так",'Калькулятор'!$D$20="Так",'Калькулятор'!$D$21="Так",'Калькулятор'!$D$22="Так"),"Активна","")</x:f>
      </x:c>
      <x:c r="C947" t="n">
        <x:v>6</x:v>
      </x:c>
      <x:c r="D947" t="str">
        <x:v>2+5+6+8+9+10</x:v>
      </x:c>
      <x:c r="E947" s="66" t="str">
        <x:f>IF(B947="Активна",'Калькулятор'!$C$14*'Калькулятор'!$C$17*'Калькулятор'!$C$18*'Калькулятор'!$C$20*'Калькулятор'!$C$21*'Калькулятор'!$C$22,"")</x:f>
      </x:c>
      <x:c r="F947" s="68" t="n">
        <x:f>IF(B947="Активна",'Калькулятор'!$B$9,0)</x:f>
        <x:v>0</x:v>
      </x:c>
      <x:c r="G947" t="str">
        <x:f>IF(B947&lt;&gt;"Активна","",IF(AND('Калькулятор'!$E$14="Виграш",'Калькулятор'!$E$17="Виграш",'Калькулятор'!$E$18="Виграш",'Калькулятор'!$E$20="Виграш",'Калькулятор'!$E$21="Виграш",'Калькулятор'!$E$22="Виграш"),"Виграш",IF(AND('Калькулятор'!$E$14&lt;&gt;"Програш",'Калькулятор'!$E$17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47" s="68" t="n">
        <x:f>IF(B947="Активна",F947*E947,0)</x:f>
        <x:v>0</x:v>
      </x:c>
      <x:c r="I947" s="68" t="n">
        <x:f>IF(AND(B947="Активна",G947&lt;&gt;"Програш"),F947*E947,0)</x:f>
        <x:v>0</x:v>
      </x:c>
      <x:c r="J947" s="68" t="n">
        <x:f>IF(AND(B947="Активна",G947="Виграш"),F947*E947,0)</x:f>
        <x:v>0</x:v>
      </x:c>
    </x:row>
    <x:row r="948">
      <x:c r="A948" t="n">
        <x:v>947</x:v>
      </x:c>
      <x:c r="B948" t="str">
        <x:f>IF(AND(C948='Калькулятор'!$B$6,'Калькулятор'!$D$13="Так",'Калькулятор'!$D$14="Так",'Калькулятор'!$D$17="Так",'Калькулятор'!$D$18="Так",'Калькулятор'!$D$20="Так",'Калькулятор'!$D$21="Так",'Калькулятор'!$D$22="Так"),"Активна","")</x:f>
      </x:c>
      <x:c r="C948" t="n">
        <x:v>7</x:v>
      </x:c>
      <x:c r="D948" t="str">
        <x:v>1+2+5+6+8+9+10</x:v>
      </x:c>
      <x:c r="E948" s="66" t="str">
        <x:f>IF(B948="Активна",'Калькулятор'!$C$13*'Калькулятор'!$C$14*'Калькулятор'!$C$17*'Калькулятор'!$C$18*'Калькулятор'!$C$20*'Калькулятор'!$C$21*'Калькулятор'!$C$22,"")</x:f>
      </x:c>
      <x:c r="F948" s="68" t="n">
        <x:f>IF(B948="Активна",'Калькулятор'!$B$9,0)</x:f>
        <x:v>0</x:v>
      </x:c>
      <x:c r="G948" t="str">
        <x:f>IF(B948&lt;&gt;"Активна","",IF(AND('Калькулятор'!$E$13="Виграш",'Калькулятор'!$E$14="Виграш",'Калькулятор'!$E$17="Виграш",'Калькулятор'!$E$18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$17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48" s="68" t="n">
        <x:f>IF(B948="Активна",F948*E948,0)</x:f>
        <x:v>0</x:v>
      </x:c>
      <x:c r="I948" s="68" t="n">
        <x:f>IF(AND(B948="Активна",G948&lt;&gt;"Програш"),F948*E948,0)</x:f>
        <x:v>0</x:v>
      </x:c>
      <x:c r="J948" s="68" t="n">
        <x:f>IF(AND(B948="Активна",G948="Виграш"),F948*E948,0)</x:f>
        <x:v>0</x:v>
      </x:c>
    </x:row>
    <x:row r="949">
      <x:c r="A949" t="n">
        <x:v>948</x:v>
      </x:c>
      <x:c r="B949" t="str">
        <x:f>IF(AND(C949='Калькулятор'!$B$6,'Калькулятор'!$D$15="Так",'Калькулятор'!$D$17="Так",'Калькулятор'!$D$18="Так",'Калькулятор'!$D$20="Так",'Калькулятор'!$D$21="Так",'Калькулятор'!$D$22="Так"),"Активна","")</x:f>
      </x:c>
      <x:c r="C949" t="n">
        <x:v>6</x:v>
      </x:c>
      <x:c r="D949" t="str">
        <x:v>3+5+6+8+9+10</x:v>
      </x:c>
      <x:c r="E949" s="66" t="str">
        <x:f>IF(B949="Активна",'Калькулятор'!$C$15*'Калькулятор'!$C$17*'Калькулятор'!$C$18*'Калькулятор'!$C$20*'Калькулятор'!$C$21*'Калькулятор'!$C$22,"")</x:f>
      </x:c>
      <x:c r="F949" s="68" t="n">
        <x:f>IF(B949="Активна",'Калькулятор'!$B$9,0)</x:f>
        <x:v>0</x:v>
      </x:c>
      <x:c r="G949" t="str">
        <x:f>IF(B949&lt;&gt;"Активна","",IF(AND('Калькулятор'!$E$15="Виграш",'Калькулятор'!$E$17="Виграш",'Калькулятор'!$E$18="Виграш",'Калькулятор'!$E$20="Виграш",'Калькулятор'!$E$21="Виграш",'Калькулятор'!$E$22="Виграш"),"Виграш",IF(AND('Калькулятор'!$E$15&lt;&gt;"Програш",'Калькулятор'!$E$17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49" s="68" t="n">
        <x:f>IF(B949="Активна",F949*E949,0)</x:f>
        <x:v>0</x:v>
      </x:c>
      <x:c r="I949" s="68" t="n">
        <x:f>IF(AND(B949="Активна",G949&lt;&gt;"Програш"),F949*E949,0)</x:f>
        <x:v>0</x:v>
      </x:c>
      <x:c r="J949" s="68" t="n">
        <x:f>IF(AND(B949="Активна",G949="Виграш"),F949*E949,0)</x:f>
        <x:v>0</x:v>
      </x:c>
    </x:row>
    <x:row r="950">
      <x:c r="A950" t="n">
        <x:v>949</x:v>
      </x:c>
      <x:c r="B950" t="str">
        <x:f>IF(AND(C950='Калькулятор'!$B$6,'Калькулятор'!$D$13="Так",'Калькулятор'!$D$15="Так",'Калькулятор'!$D$17="Так",'Калькулятор'!$D$18="Так",'Калькулятор'!$D$20="Так",'Калькулятор'!$D$21="Так",'Калькулятор'!$D$22="Так"),"Активна","")</x:f>
      </x:c>
      <x:c r="C950" t="n">
        <x:v>7</x:v>
      </x:c>
      <x:c r="D950" t="str">
        <x:v>1+3+5+6+8+9+10</x:v>
      </x:c>
      <x:c r="E950" s="66" t="str">
        <x:f>IF(B950="Активна",'Калькулятор'!$C$13*'Калькулятор'!$C$15*'Калькулятор'!$C$17*'Калькулятор'!$C$18*'Калькулятор'!$C$20*'Калькулятор'!$C$21*'Калькулятор'!$C$22,"")</x:f>
      </x:c>
      <x:c r="F950" s="68" t="n">
        <x:f>IF(B950="Активна",'Калькулятор'!$B$9,0)</x:f>
        <x:v>0</x:v>
      </x:c>
      <x:c r="G950" t="str">
        <x:f>IF(B950&lt;&gt;"Активна","",IF(AND('Калькулятор'!$E$13="Виграш",'Калькулятор'!$E$15="Виграш",'Калькулятор'!$E$17="Виграш",'Калькулятор'!$E$18="Виграш",'Калькулятор'!$E$20="Виграш",'Калькулятор'!$E$21="Виграш",'Калькулятор'!$E$22="Виграш"),"Виграш",IF(AND('Калькулятор'!$E$13&lt;&gt;"Програш",'Калькулятор'!$E$15&lt;&gt;"Програш",'Калькулятор'!$E$17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50" s="68" t="n">
        <x:f>IF(B950="Активна",F950*E950,0)</x:f>
        <x:v>0</x:v>
      </x:c>
      <x:c r="I950" s="68" t="n">
        <x:f>IF(AND(B950="Активна",G950&lt;&gt;"Програш"),F950*E950,0)</x:f>
        <x:v>0</x:v>
      </x:c>
      <x:c r="J950" s="68" t="n">
        <x:f>IF(AND(B950="Активна",G950="Виграш"),F950*E950,0)</x:f>
        <x:v>0</x:v>
      </x:c>
    </x:row>
    <x:row r="951">
      <x:c r="A951" t="n">
        <x:v>950</x:v>
      </x:c>
      <x:c r="B951" t="str">
        <x:f>IF(AND(C951='Калькулятор'!$B$6,'Калькулятор'!$D$14="Так",'Калькулятор'!$D$15="Так",'Калькулятор'!$D$17="Так",'Калькулятор'!$D$18="Так",'Калькулятор'!$D$20="Так",'Калькулятор'!$D$21="Так",'Калькулятор'!$D$22="Так"),"Активна","")</x:f>
      </x:c>
      <x:c r="C951" t="n">
        <x:v>7</x:v>
      </x:c>
      <x:c r="D951" t="str">
        <x:v>2+3+5+6+8+9+10</x:v>
      </x:c>
      <x:c r="E951" s="66" t="str">
        <x:f>IF(B951="Активна",'Калькулятор'!$C$14*'Калькулятор'!$C$15*'Калькулятор'!$C$17*'Калькулятор'!$C$18*'Калькулятор'!$C$20*'Калькулятор'!$C$21*'Калькулятор'!$C$22,"")</x:f>
      </x:c>
      <x:c r="F951" s="68" t="n">
        <x:f>IF(B951="Активна",'Калькулятор'!$B$9,0)</x:f>
        <x:v>0</x:v>
      </x:c>
      <x:c r="G951" t="str">
        <x:f>IF(B951&lt;&gt;"Активна","",IF(AND('Калькулятор'!$E$14="Виграш",'Калькулятор'!$E$15="Виграш",'Калькулятор'!$E$17="Виграш",'Калькулятор'!$E$18="Виграш",'Калькулятор'!$E$20="Виграш",'Калькулятор'!$E$21="Виграш",'Калькулятор'!$E$22="Виграш"),"Виграш",IF(AND('Калькулятор'!$E$14&lt;&gt;"Програш",'Калькулятор'!$E$15&lt;&gt;"Програш",'Калькулятор'!$E$17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51" s="68" t="n">
        <x:f>IF(B951="Активна",F951*E951,0)</x:f>
        <x:v>0</x:v>
      </x:c>
      <x:c r="I951" s="68" t="n">
        <x:f>IF(AND(B951="Активна",G951&lt;&gt;"Програш"),F951*E951,0)</x:f>
        <x:v>0</x:v>
      </x:c>
      <x:c r="J951" s="68" t="n">
        <x:f>IF(AND(B951="Активна",G951="Виграш"),F951*E951,0)</x:f>
        <x:v>0</x:v>
      </x:c>
    </x:row>
    <x:row r="952">
      <x:c r="A952" t="n">
        <x:v>951</x:v>
      </x:c>
      <x:c r="B952" t="str">
        <x:f>IF(AND(C952='Калькулятор'!$B$6,'Калькулятор'!$D$13="Так",'Калькулятор'!$D$14="Так",'Калькулятор'!$D$15="Так",'Калькулятор'!$D$17="Так",'Калькулятор'!$D$18="Так",'Калькулятор'!$D$20="Так",'Калькулятор'!$D$21="Так",'Калькулятор'!$D$22="Так"),"Активна","")</x:f>
      </x:c>
      <x:c r="C952" t="n">
        <x:v>8</x:v>
      </x:c>
      <x:c r="D952" t="str">
        <x:v>1+2+3+5+6+8+9+10</x:v>
      </x:c>
      <x:c r="E952" s="66" t="str">
        <x:f>IF(B952="Активна",'Калькулятор'!$C$13*'Калькулятор'!$C$14*'Калькулятор'!$C$15*'Калькулятор'!$C$17*'Калькулятор'!$C$18*'Калькулятор'!$C$20*'Калькулятор'!$C$21*'Калькулятор'!$C$22,"")</x:f>
      </x:c>
      <x:c r="F952" s="68" t="n">
        <x:f>IF(B952="Активна",'Калькулятор'!$B$9,0)</x:f>
        <x:v>0</x:v>
      </x:c>
      <x:c r="G952" t="str">
        <x:f>IF(B952&lt;&gt;"Активна","",IF(AND('Калькулятор'!$E$13="Виграш",'Калькулятор'!$E$14="Виграш",'Калькулятор'!$E$15="Виграш",'Калькулятор'!$E$17="Виграш",'Калькулятор'!$E$18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52" s="68" t="n">
        <x:f>IF(B952="Активна",F952*E952,0)</x:f>
        <x:v>0</x:v>
      </x:c>
      <x:c r="I952" s="68" t="n">
        <x:f>IF(AND(B952="Активна",G952&lt;&gt;"Програш"),F952*E952,0)</x:f>
        <x:v>0</x:v>
      </x:c>
      <x:c r="J952" s="68" t="n">
        <x:f>IF(AND(B952="Активна",G952="Виграш"),F952*E952,0)</x:f>
        <x:v>0</x:v>
      </x:c>
    </x:row>
    <x:row r="953">
      <x:c r="A953" t="n">
        <x:v>952</x:v>
      </x:c>
      <x:c r="B953" t="str">
        <x:f>IF(AND(C953='Калькулятор'!$B$6,'Калькулятор'!$D$16="Так",'Калькулятор'!$D$17="Так",'Калькулятор'!$D$18="Так",'Калькулятор'!$D$20="Так",'Калькулятор'!$D$21="Так",'Калькулятор'!$D$22="Так"),"Активна","")</x:f>
      </x:c>
      <x:c r="C953" t="n">
        <x:v>6</x:v>
      </x:c>
      <x:c r="D953" t="str">
        <x:v>4+5+6+8+9+10</x:v>
      </x:c>
      <x:c r="E953" s="66" t="str">
        <x:f>IF(B953="Активна",'Калькулятор'!$C$16*'Калькулятор'!$C$17*'Калькулятор'!$C$18*'Калькулятор'!$C$20*'Калькулятор'!$C$21*'Калькулятор'!$C$22,"")</x:f>
      </x:c>
      <x:c r="F953" s="68" t="n">
        <x:f>IF(B953="Активна",'Калькулятор'!$B$9,0)</x:f>
        <x:v>0</x:v>
      </x:c>
      <x:c r="G953" t="str">
        <x:f>IF(B953&lt;&gt;"Активна","",IF(AND('Калькулятор'!$E$16="Виграш",'Калькулятор'!$E$17="Виграш",'Калькулятор'!$E$18="Виграш",'Калькулятор'!$E$20="Виграш",'Калькулятор'!$E$21="Виграш",'Калькулятор'!$E$22="Виграш"),"Виграш",IF(AND('Калькулятор'!$E$16&lt;&gt;"Програш",'Калькулятор'!$E$17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53" s="68" t="n">
        <x:f>IF(B953="Активна",F953*E953,0)</x:f>
        <x:v>0</x:v>
      </x:c>
      <x:c r="I953" s="68" t="n">
        <x:f>IF(AND(B953="Активна",G953&lt;&gt;"Програш"),F953*E953,0)</x:f>
        <x:v>0</x:v>
      </x:c>
      <x:c r="J953" s="68" t="n">
        <x:f>IF(AND(B953="Активна",G953="Виграш"),F953*E953,0)</x:f>
        <x:v>0</x:v>
      </x:c>
    </x:row>
    <x:row r="954">
      <x:c r="A954" t="n">
        <x:v>953</x:v>
      </x:c>
      <x:c r="B954" t="str">
        <x:f>IF(AND(C954='Калькулятор'!$B$6,'Калькулятор'!$D$13="Так",'Калькулятор'!$D$16="Так",'Калькулятор'!$D$17="Так",'Калькулятор'!$D$18="Так",'Калькулятор'!$D$20="Так",'Калькулятор'!$D$21="Так",'Калькулятор'!$D$22="Так"),"Активна","")</x:f>
      </x:c>
      <x:c r="C954" t="n">
        <x:v>7</x:v>
      </x:c>
      <x:c r="D954" t="str">
        <x:v>1+4+5+6+8+9+10</x:v>
      </x:c>
      <x:c r="E954" s="66" t="str">
        <x:f>IF(B954="Активна",'Калькулятор'!$C$13*'Калькулятор'!$C$16*'Калькулятор'!$C$17*'Калькулятор'!$C$18*'Калькулятор'!$C$20*'Калькулятор'!$C$21*'Калькулятор'!$C$22,"")</x:f>
      </x:c>
      <x:c r="F954" s="68" t="n">
        <x:f>IF(B954="Активна",'Калькулятор'!$B$9,0)</x:f>
        <x:v>0</x:v>
      </x:c>
      <x:c r="G954" t="str">
        <x:f>IF(B954&lt;&gt;"Активна","",IF(AND('Калькулятор'!$E$13="Виграш",'Калькулятор'!$E$16="Виграш",'Калькулятор'!$E$17="Виграш",'Калькулятор'!$E$18="Виграш",'Калькулятор'!$E$20="Виграш",'Калькулятор'!$E$21="Виграш",'Калькулятор'!$E$22="Виграш"),"Виграш",IF(AND('Калькулятор'!$E$13&lt;&gt;"Програш",'Калькулятор'!$E$16&lt;&gt;"Програш",'Калькулятор'!$E$17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54" s="68" t="n">
        <x:f>IF(B954="Активна",F954*E954,0)</x:f>
        <x:v>0</x:v>
      </x:c>
      <x:c r="I954" s="68" t="n">
        <x:f>IF(AND(B954="Активна",G954&lt;&gt;"Програш"),F954*E954,0)</x:f>
        <x:v>0</x:v>
      </x:c>
      <x:c r="J954" s="68" t="n">
        <x:f>IF(AND(B954="Активна",G954="Виграш"),F954*E954,0)</x:f>
        <x:v>0</x:v>
      </x:c>
    </x:row>
    <x:row r="955">
      <x:c r="A955" t="n">
        <x:v>954</x:v>
      </x:c>
      <x:c r="B955" t="str">
        <x:f>IF(AND(C955='Калькулятор'!$B$6,'Калькулятор'!$D$14="Так",'Калькулятор'!$D$16="Так",'Калькулятор'!$D$17="Так",'Калькулятор'!$D$18="Так",'Калькулятор'!$D$20="Так",'Калькулятор'!$D$21="Так",'Калькулятор'!$D$22="Так"),"Активна","")</x:f>
      </x:c>
      <x:c r="C955" t="n">
        <x:v>7</x:v>
      </x:c>
      <x:c r="D955" t="str">
        <x:v>2+4+5+6+8+9+10</x:v>
      </x:c>
      <x:c r="E955" s="66" t="str">
        <x:f>IF(B955="Активна",'Калькулятор'!$C$14*'Калькулятор'!$C$16*'Калькулятор'!$C$17*'Калькулятор'!$C$18*'Калькулятор'!$C$20*'Калькулятор'!$C$21*'Калькулятор'!$C$22,"")</x:f>
      </x:c>
      <x:c r="F955" s="68" t="n">
        <x:f>IF(B955="Активна",'Калькулятор'!$B$9,0)</x:f>
        <x:v>0</x:v>
      </x:c>
      <x:c r="G955" t="str">
        <x:f>IF(B955&lt;&gt;"Активна","",IF(AND('Калькулятор'!$E$14="Виграш",'Калькулятор'!$E$16="Виграш",'Калькулятор'!$E$17="Виграш",'Калькулятор'!$E$18="Виграш",'Калькулятор'!$E$20="Виграш",'Калькулятор'!$E$21="Виграш",'Калькулятор'!$E$22="Виграш"),"Виграш",IF(AND('Калькулятор'!$E$14&lt;&gt;"Програш",'Калькулятор'!$E$16&lt;&gt;"Програш",'Калькулятор'!$E$17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55" s="68" t="n">
        <x:f>IF(B955="Активна",F955*E955,0)</x:f>
        <x:v>0</x:v>
      </x:c>
      <x:c r="I955" s="68" t="n">
        <x:f>IF(AND(B955="Активна",G955&lt;&gt;"Програш"),F955*E955,0)</x:f>
        <x:v>0</x:v>
      </x:c>
      <x:c r="J955" s="68" t="n">
        <x:f>IF(AND(B955="Активна",G955="Виграш"),F955*E955,0)</x:f>
        <x:v>0</x:v>
      </x:c>
    </x:row>
    <x:row r="956">
      <x:c r="A956" t="n">
        <x:v>955</x:v>
      </x:c>
      <x:c r="B956" t="str">
        <x:f>IF(AND(C956='Калькулятор'!$B$6,'Калькулятор'!$D$13="Так",'Калькулятор'!$D$14="Так",'Калькулятор'!$D$16="Так",'Калькулятор'!$D$17="Так",'Калькулятор'!$D$18="Так",'Калькулятор'!$D$20="Так",'Калькулятор'!$D$21="Так",'Калькулятор'!$D$22="Так"),"Активна","")</x:f>
      </x:c>
      <x:c r="C956" t="n">
        <x:v>8</x:v>
      </x:c>
      <x:c r="D956" t="str">
        <x:v>1+2+4+5+6+8+9+10</x:v>
      </x:c>
      <x:c r="E956" s="66" t="str">
        <x:f>IF(B956="Активна",'Калькулятор'!$C$13*'Калькулятор'!$C$14*'Калькулятор'!$C$16*'Калькулятор'!$C$17*'Калькулятор'!$C$18*'Калькулятор'!$C$20*'Калькулятор'!$C$21*'Калькулятор'!$C$22,"")</x:f>
      </x:c>
      <x:c r="F956" s="68" t="n">
        <x:f>IF(B956="Активна",'Калькулятор'!$B$9,0)</x:f>
        <x:v>0</x:v>
      </x:c>
      <x:c r="G956" t="str">
        <x:f>IF(B956&lt;&gt;"Активна","",IF(AND('Калькулятор'!$E$13="Виграш",'Калькулятор'!$E$14="Виграш",'Калькулятор'!$E$16="Виграш",'Калькулятор'!$E$17="Виграш",'Калькулятор'!$E$18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56" s="68" t="n">
        <x:f>IF(B956="Активна",F956*E956,0)</x:f>
        <x:v>0</x:v>
      </x:c>
      <x:c r="I956" s="68" t="n">
        <x:f>IF(AND(B956="Активна",G956&lt;&gt;"Програш"),F956*E956,0)</x:f>
        <x:v>0</x:v>
      </x:c>
      <x:c r="J956" s="68" t="n">
        <x:f>IF(AND(B956="Активна",G956="Виграш"),F956*E956,0)</x:f>
        <x:v>0</x:v>
      </x:c>
    </x:row>
    <x:row r="957">
      <x:c r="A957" t="n">
        <x:v>956</x:v>
      </x:c>
      <x:c r="B957" t="str">
        <x:f>IF(AND(C957='Калькулятор'!$B$6,'Калькулятор'!$D$15="Так",'Калькулятор'!$D$16="Так",'Калькулятор'!$D$17="Так",'Калькулятор'!$D$18="Так",'Калькулятор'!$D$20="Так",'Калькулятор'!$D$21="Так",'Калькулятор'!$D$22="Так"),"Активна","")</x:f>
      </x:c>
      <x:c r="C957" t="n">
        <x:v>7</x:v>
      </x:c>
      <x:c r="D957" t="str">
        <x:v>3+4+5+6+8+9+10</x:v>
      </x:c>
      <x:c r="E957" s="66" t="str">
        <x:f>IF(B957="Активна",'Калькулятор'!$C$15*'Калькулятор'!$C$16*'Калькулятор'!$C$17*'Калькулятор'!$C$18*'Калькулятор'!$C$20*'Калькулятор'!$C$21*'Калькулятор'!$C$22,"")</x:f>
      </x:c>
      <x:c r="F957" s="68" t="n">
        <x:f>IF(B957="Активна",'Калькулятор'!$B$9,0)</x:f>
        <x:v>0</x:v>
      </x:c>
      <x:c r="G957" t="str">
        <x:f>IF(B957&lt;&gt;"Активна","",IF(AND('Калькулятор'!$E$15="Виграш",'Калькулятор'!$E$16="Виграш",'Калькулятор'!$E$17="Виграш",'Калькулятор'!$E$18="Виграш",'Калькулятор'!$E$20="Виграш",'Калькулятор'!$E$21="Виграш",'Калькулятор'!$E$22="Виграш"),"Виграш",IF(AND('Калькулятор'!$E$15&lt;&gt;"Програш",'Калькулятор'!$E$16&lt;&gt;"Програш",'Калькулятор'!$E$17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57" s="68" t="n">
        <x:f>IF(B957="Активна",F957*E957,0)</x:f>
        <x:v>0</x:v>
      </x:c>
      <x:c r="I957" s="68" t="n">
        <x:f>IF(AND(B957="Активна",G957&lt;&gt;"Програш"),F957*E957,0)</x:f>
        <x:v>0</x:v>
      </x:c>
      <x:c r="J957" s="68" t="n">
        <x:f>IF(AND(B957="Активна",G957="Виграш"),F957*E957,0)</x:f>
        <x:v>0</x:v>
      </x:c>
    </x:row>
    <x:row r="958">
      <x:c r="A958" t="n">
        <x:v>957</x:v>
      </x:c>
      <x:c r="B958" t="str">
        <x:f>IF(AND(C958='Калькулятор'!$B$6,'Калькулятор'!$D$13="Так",'Калькулятор'!$D$15="Так",'Калькулятор'!$D$16="Так",'Калькулятор'!$D$17="Так",'Калькулятор'!$D$18="Так",'Калькулятор'!$D$20="Так",'Калькулятор'!$D$21="Так",'Калькулятор'!$D$22="Так"),"Активна","")</x:f>
      </x:c>
      <x:c r="C958" t="n">
        <x:v>8</x:v>
      </x:c>
      <x:c r="D958" t="str">
        <x:v>1+3+4+5+6+8+9+10</x:v>
      </x:c>
      <x:c r="E958" s="66" t="str">
        <x:f>IF(B958="Активна",'Калькулятор'!$C$13*'Калькулятор'!$C$15*'Калькулятор'!$C$16*'Калькулятор'!$C$17*'Калькулятор'!$C$18*'Калькулятор'!$C$20*'Калькулятор'!$C$21*'Калькулятор'!$C$22,"")</x:f>
      </x:c>
      <x:c r="F958" s="68" t="n">
        <x:f>IF(B958="Активна",'Калькулятор'!$B$9,0)</x:f>
        <x:v>0</x:v>
      </x:c>
      <x:c r="G958" t="str">
        <x:f>IF(B958&lt;&gt;"Активна","",IF(AND('Калькулятор'!$E$13="Виграш",'Калькулятор'!$E$15="Виграш",'Калькулятор'!$E$16="Виграш",'Калькулятор'!$E$17="Виграш",'Калькулятор'!$E$18="Виграш",'Калькулятор'!$E$20="Виграш",'Калькулятор'!$E$21="Виграш",'Калькулятор'!$E$22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58" s="68" t="n">
        <x:f>IF(B958="Активна",F958*E958,0)</x:f>
        <x:v>0</x:v>
      </x:c>
      <x:c r="I958" s="68" t="n">
        <x:f>IF(AND(B958="Активна",G958&lt;&gt;"Програш"),F958*E958,0)</x:f>
        <x:v>0</x:v>
      </x:c>
      <x:c r="J958" s="68" t="n">
        <x:f>IF(AND(B958="Активна",G958="Виграш"),F958*E958,0)</x:f>
        <x:v>0</x:v>
      </x:c>
    </x:row>
    <x:row r="959">
      <x:c r="A959" t="n">
        <x:v>958</x:v>
      </x:c>
      <x:c r="B959" t="str">
        <x:f>IF(AND(C959='Калькулятор'!$B$6,'Калькулятор'!$D$14="Так",'Калькулятор'!$D$15="Так",'Калькулятор'!$D$16="Так",'Калькулятор'!$D$17="Так",'Калькулятор'!$D$18="Так",'Калькулятор'!$D$20="Так",'Калькулятор'!$D$21="Так",'Калькулятор'!$D$22="Так"),"Активна","")</x:f>
      </x:c>
      <x:c r="C959" t="n">
        <x:v>8</x:v>
      </x:c>
      <x:c r="D959" t="str">
        <x:v>2+3+4+5+6+8+9+10</x:v>
      </x:c>
      <x:c r="E959" s="66" t="str">
        <x:f>IF(B959="Активна",'Калькулятор'!$C$14*'Калькулятор'!$C$15*'Калькулятор'!$C$16*'Калькулятор'!$C$17*'Калькулятор'!$C$18*'Калькулятор'!$C$20*'Калькулятор'!$C$21*'Калькулятор'!$C$22,"")</x:f>
      </x:c>
      <x:c r="F959" s="68" t="n">
        <x:f>IF(B959="Активна",'Калькулятор'!$B$9,0)</x:f>
        <x:v>0</x:v>
      </x:c>
      <x:c r="G959" t="str">
        <x:f>IF(B959&lt;&gt;"Активна","",IF(AND('Калькулятор'!$E$14="Виграш",'Калькулятор'!$E$15="Виграш",'Калькулятор'!$E$16="Виграш",'Калькулятор'!$E$17="Виграш",'Калькулятор'!$E$18="Виграш",'Калькулятор'!$E$20="Виграш",'Калькулятор'!$E$21="Виграш",'Калькулятор'!$E$22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59" s="68" t="n">
        <x:f>IF(B959="Активна",F959*E959,0)</x:f>
        <x:v>0</x:v>
      </x:c>
      <x:c r="I959" s="68" t="n">
        <x:f>IF(AND(B959="Активна",G959&lt;&gt;"Програш"),F959*E959,0)</x:f>
        <x:v>0</x:v>
      </x:c>
      <x:c r="J959" s="68" t="n">
        <x:f>IF(AND(B959="Активна",G959="Виграш"),F959*E959,0)</x:f>
        <x:v>0</x:v>
      </x:c>
    </x:row>
    <x:row r="960">
      <x:c r="A960" t="n">
        <x:v>959</x:v>
      </x:c>
      <x:c r="B960" t="str">
        <x:f>IF(AND(C960='Калькулятор'!$B$6,'Калькулятор'!$D$13="Так",'Калькулятор'!$D$14="Так",'Калькулятор'!$D$15="Так",'Калькулятор'!$D$16="Так",'Калькулятор'!$D$17="Так",'Калькулятор'!$D$18="Так",'Калькулятор'!$D$20="Так",'Калькулятор'!$D$21="Так",'Калькулятор'!$D$22="Так"),"Активна","")</x:f>
      </x:c>
      <x:c r="C960" t="n">
        <x:v>9</x:v>
      </x:c>
      <x:c r="D960" t="str">
        <x:v>1+2+3+4+5+6+8+9+10</x:v>
      </x:c>
      <x:c r="E960" s="66" t="str">
        <x:f>IF(B960="Активна",'Калькулятор'!$C$13*'Калькулятор'!$C$14*'Калькулятор'!$C$15*'Калькулятор'!$C$16*'Калькулятор'!$C$17*'Калькулятор'!$C$18*'Калькулятор'!$C$20*'Калькулятор'!$C$21*'Калькулятор'!$C$22,"")</x:f>
      </x:c>
      <x:c r="F960" s="68" t="n">
        <x:f>IF(B960="Активна",'Калькулятор'!$B$9,0)</x:f>
        <x:v>0</x:v>
      </x:c>
      <x:c r="G960" t="str">
        <x:f>IF(B960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$18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$20&lt;&gt;"Програш",'Калькулятор'!$E$21&lt;&gt;"Програш",'Калькулятор'!$E$22&lt;&gt;"Програш"),"Очікується","Програш")))</x:f>
      </x:c>
      <x:c r="H960" s="68" t="n">
        <x:f>IF(B960="Активна",F960*E960,0)</x:f>
        <x:v>0</x:v>
      </x:c>
      <x:c r="I960" s="68" t="n">
        <x:f>IF(AND(B960="Активна",G960&lt;&gt;"Програш"),F960*E960,0)</x:f>
        <x:v>0</x:v>
      </x:c>
      <x:c r="J960" s="68" t="n">
        <x:f>IF(AND(B960="Активна",G960="Виграш"),F960*E960,0)</x:f>
        <x:v>0</x:v>
      </x:c>
    </x:row>
    <x:row r="961">
      <x:c r="A961" t="n">
        <x:v>960</x:v>
      </x:c>
      <x:c r="B961" t="str">
        <x:f>IF(AND(C961='Калькулятор'!$B$6,'Калькулятор'!$D$19="Так",'Калькулятор'!$D$20="Так",'Калькулятор'!$D$21="Так",'Калькулятор'!$D$22="Так"),"Активна","")</x:f>
      </x:c>
      <x:c r="C961" t="n">
        <x:v>4</x:v>
      </x:c>
      <x:c r="D961" t="str">
        <x:v>7+8+9+10</x:v>
      </x:c>
      <x:c r="E961" s="66" t="str">
        <x:f>IF(B961="Активна",'Калькулятор'!$C$19*'Калькулятор'!$C$20*'Калькулятор'!$C$21*'Калькулятор'!$C$22,"")</x:f>
      </x:c>
      <x:c r="F961" s="68" t="n">
        <x:f>IF(B961="Активна",'Калькулятор'!$B$9,0)</x:f>
        <x:v>0</x:v>
      </x:c>
      <x:c r="G961" t="str">
        <x:f>IF(B961&lt;&gt;"Активна","",IF(AND('Калькулятор'!$E$19="Виграш",'Калькулятор'!$E$20="Виграш",'Калькулятор'!$E$21="Виграш",'Калькулятор'!$E$22="Виграш"),"Виграш",IF(AND(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61" s="68" t="n">
        <x:f>IF(B961="Активна",F961*E961,0)</x:f>
        <x:v>0</x:v>
      </x:c>
      <x:c r="I961" s="68" t="n">
        <x:f>IF(AND(B961="Активна",G961&lt;&gt;"Програш"),F961*E961,0)</x:f>
        <x:v>0</x:v>
      </x:c>
      <x:c r="J961" s="68" t="n">
        <x:f>IF(AND(B961="Активна",G961="Виграш"),F961*E961,0)</x:f>
        <x:v>0</x:v>
      </x:c>
    </x:row>
    <x:row r="962">
      <x:c r="A962" t="n">
        <x:v>961</x:v>
      </x:c>
      <x:c r="B962" t="str">
        <x:f>IF(AND(C962='Калькулятор'!$B$6,'Калькулятор'!$D$13="Так",'Калькулятор'!$D$19="Так",'Калькулятор'!$D$20="Так",'Калькулятор'!$D$21="Так",'Калькулятор'!$D$22="Так"),"Активна","")</x:f>
      </x:c>
      <x:c r="C962" t="n">
        <x:v>5</x:v>
      </x:c>
      <x:c r="D962" t="str">
        <x:v>1+7+8+9+10</x:v>
      </x:c>
      <x:c r="E962" s="66" t="str">
        <x:f>IF(B962="Активна",'Калькулятор'!$C$13*'Калькулятор'!$C$19*'Калькулятор'!$C$20*'Калькулятор'!$C$21*'Калькулятор'!$C$22,"")</x:f>
      </x:c>
      <x:c r="F962" s="68" t="n">
        <x:f>IF(B962="Активна",'Калькулятор'!$B$9,0)</x:f>
        <x:v>0</x:v>
      </x:c>
      <x:c r="G962" t="str">
        <x:f>IF(B962&lt;&gt;"Активна","",IF(AND('Калькулятор'!$E$13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62" s="68" t="n">
        <x:f>IF(B962="Активна",F962*E962,0)</x:f>
        <x:v>0</x:v>
      </x:c>
      <x:c r="I962" s="68" t="n">
        <x:f>IF(AND(B962="Активна",G962&lt;&gt;"Програш"),F962*E962,0)</x:f>
        <x:v>0</x:v>
      </x:c>
      <x:c r="J962" s="68" t="n">
        <x:f>IF(AND(B962="Активна",G962="Виграш"),F962*E962,0)</x:f>
        <x:v>0</x:v>
      </x:c>
    </x:row>
    <x:row r="963">
      <x:c r="A963" t="n">
        <x:v>962</x:v>
      </x:c>
      <x:c r="B963" t="str">
        <x:f>IF(AND(C963='Калькулятор'!$B$6,'Калькулятор'!$D$14="Так",'Калькулятор'!$D$19="Так",'Калькулятор'!$D$20="Так",'Калькулятор'!$D$21="Так",'Калькулятор'!$D$22="Так"),"Активна","")</x:f>
      </x:c>
      <x:c r="C963" t="n">
        <x:v>5</x:v>
      </x:c>
      <x:c r="D963" t="str">
        <x:v>2+7+8+9+10</x:v>
      </x:c>
      <x:c r="E963" s="66" t="str">
        <x:f>IF(B963="Активна",'Калькулятор'!$C$14*'Калькулятор'!$C$19*'Калькулятор'!$C$20*'Калькулятор'!$C$21*'Калькулятор'!$C$22,"")</x:f>
      </x:c>
      <x:c r="F963" s="68" t="n">
        <x:f>IF(B963="Активна",'Калькулятор'!$B$9,0)</x:f>
        <x:v>0</x:v>
      </x:c>
      <x:c r="G963" t="str">
        <x:f>IF(B963&lt;&gt;"Активна","",IF(AND('Калькулятор'!$E$14="Виграш",'Калькулятор'!$E$19="Виграш",'Калькулятор'!$E$20="Виграш",'Калькулятор'!$E$21="Виграш",'Калькулятор'!$E$22="Виграш"),"Виграш",IF(AND('Калькулятор'!$E$14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63" s="68" t="n">
        <x:f>IF(B963="Активна",F963*E963,0)</x:f>
        <x:v>0</x:v>
      </x:c>
      <x:c r="I963" s="68" t="n">
        <x:f>IF(AND(B963="Активна",G963&lt;&gt;"Програш"),F963*E963,0)</x:f>
        <x:v>0</x:v>
      </x:c>
      <x:c r="J963" s="68" t="n">
        <x:f>IF(AND(B963="Активна",G963="Виграш"),F963*E963,0)</x:f>
        <x:v>0</x:v>
      </x:c>
    </x:row>
    <x:row r="964">
      <x:c r="A964" t="n">
        <x:v>963</x:v>
      </x:c>
      <x:c r="B964" t="str">
        <x:f>IF(AND(C964='Калькулятор'!$B$6,'Калькулятор'!$D$13="Так",'Калькулятор'!$D$14="Так",'Калькулятор'!$D$19="Так",'Калькулятор'!$D$20="Так",'Калькулятор'!$D$21="Так",'Калькулятор'!$D$22="Так"),"Активна","")</x:f>
      </x:c>
      <x:c r="C964" t="n">
        <x:v>6</x:v>
      </x:c>
      <x:c r="D964" t="str">
        <x:v>1+2+7+8+9+10</x:v>
      </x:c>
      <x:c r="E964" s="66" t="str">
        <x:f>IF(B964="Активна",'Калькулятор'!$C$13*'Калькулятор'!$C$14*'Калькулятор'!$C$19*'Калькулятор'!$C$20*'Калькулятор'!$C$21*'Калькулятор'!$C$22,"")</x:f>
      </x:c>
      <x:c r="F964" s="68" t="n">
        <x:f>IF(B964="Активна",'Калькулятор'!$B$9,0)</x:f>
        <x:v>0</x:v>
      </x:c>
      <x:c r="G964" t="str">
        <x:f>IF(B964&lt;&gt;"Активна","",IF(AND('Калькулятор'!$E$13="Виграш",'Калькулятор'!$E$14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64" s="68" t="n">
        <x:f>IF(B964="Активна",F964*E964,0)</x:f>
        <x:v>0</x:v>
      </x:c>
      <x:c r="I964" s="68" t="n">
        <x:f>IF(AND(B964="Активна",G964&lt;&gt;"Програш"),F964*E964,0)</x:f>
        <x:v>0</x:v>
      </x:c>
      <x:c r="J964" s="68" t="n">
        <x:f>IF(AND(B964="Активна",G964="Виграш"),F964*E964,0)</x:f>
        <x:v>0</x:v>
      </x:c>
    </x:row>
    <x:row r="965">
      <x:c r="A965" t="n">
        <x:v>964</x:v>
      </x:c>
      <x:c r="B965" t="str">
        <x:f>IF(AND(C965='Калькулятор'!$B$6,'Калькулятор'!$D$15="Так",'Калькулятор'!$D$19="Так",'Калькулятор'!$D$20="Так",'Калькулятор'!$D$21="Так",'Калькулятор'!$D$22="Так"),"Активна","")</x:f>
      </x:c>
      <x:c r="C965" t="n">
        <x:v>5</x:v>
      </x:c>
      <x:c r="D965" t="str">
        <x:v>3+7+8+9+10</x:v>
      </x:c>
      <x:c r="E965" s="66" t="str">
        <x:f>IF(B965="Активна",'Калькулятор'!$C$15*'Калькулятор'!$C$19*'Калькулятор'!$C$20*'Калькулятор'!$C$21*'Калькулятор'!$C$22,"")</x:f>
      </x:c>
      <x:c r="F965" s="68" t="n">
        <x:f>IF(B965="Активна",'Калькулятор'!$B$9,0)</x:f>
        <x:v>0</x:v>
      </x:c>
      <x:c r="G965" t="str">
        <x:f>IF(B965&lt;&gt;"Активна","",IF(AND('Калькулятор'!$E$15="Виграш",'Калькулятор'!$E$19="Виграш",'Калькулятор'!$E$20="Виграш",'Калькулятор'!$E$21="Виграш",'Калькулятор'!$E$22="Виграш"),"Виграш",IF(AND('Калькулятор'!$E$15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65" s="68" t="n">
        <x:f>IF(B965="Активна",F965*E965,0)</x:f>
        <x:v>0</x:v>
      </x:c>
      <x:c r="I965" s="68" t="n">
        <x:f>IF(AND(B965="Активна",G965&lt;&gt;"Програш"),F965*E965,0)</x:f>
        <x:v>0</x:v>
      </x:c>
      <x:c r="J965" s="68" t="n">
        <x:f>IF(AND(B965="Активна",G965="Виграш"),F965*E965,0)</x:f>
        <x:v>0</x:v>
      </x:c>
    </x:row>
    <x:row r="966">
      <x:c r="A966" t="n">
        <x:v>965</x:v>
      </x:c>
      <x:c r="B966" t="str">
        <x:f>IF(AND(C966='Калькулятор'!$B$6,'Калькулятор'!$D$13="Так",'Калькулятор'!$D$15="Так",'Калькулятор'!$D$19="Так",'Калькулятор'!$D$20="Так",'Калькулятор'!$D$21="Так",'Калькулятор'!$D$22="Так"),"Активна","")</x:f>
      </x:c>
      <x:c r="C966" t="n">
        <x:v>6</x:v>
      </x:c>
      <x:c r="D966" t="str">
        <x:v>1+3+7+8+9+10</x:v>
      </x:c>
      <x:c r="E966" s="66" t="str">
        <x:f>IF(B966="Активна",'Калькулятор'!$C$13*'Калькулятор'!$C$15*'Калькулятор'!$C$19*'Калькулятор'!$C$20*'Калькулятор'!$C$21*'Калькулятор'!$C$22,"")</x:f>
      </x:c>
      <x:c r="F966" s="68" t="n">
        <x:f>IF(B966="Активна",'Калькулятор'!$B$9,0)</x:f>
        <x:v>0</x:v>
      </x:c>
      <x:c r="G966" t="str">
        <x:f>IF(B966&lt;&gt;"Активна","",IF(AND('Калькулятор'!$E$13="Виграш",'Калькулятор'!$E$15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$15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66" s="68" t="n">
        <x:f>IF(B966="Активна",F966*E966,0)</x:f>
        <x:v>0</x:v>
      </x:c>
      <x:c r="I966" s="68" t="n">
        <x:f>IF(AND(B966="Активна",G966&lt;&gt;"Програш"),F966*E966,0)</x:f>
        <x:v>0</x:v>
      </x:c>
      <x:c r="J966" s="68" t="n">
        <x:f>IF(AND(B966="Активна",G966="Виграш"),F966*E966,0)</x:f>
        <x:v>0</x:v>
      </x:c>
    </x:row>
    <x:row r="967">
      <x:c r="A967" t="n">
        <x:v>966</x:v>
      </x:c>
      <x:c r="B967" t="str">
        <x:f>IF(AND(C967='Калькулятор'!$B$6,'Калькулятор'!$D$14="Так",'Калькулятор'!$D$15="Так",'Калькулятор'!$D$19="Так",'Калькулятор'!$D$20="Так",'Калькулятор'!$D$21="Так",'Калькулятор'!$D$22="Так"),"Активна","")</x:f>
      </x:c>
      <x:c r="C967" t="n">
        <x:v>6</x:v>
      </x:c>
      <x:c r="D967" t="str">
        <x:v>2+3+7+8+9+10</x:v>
      </x:c>
      <x:c r="E967" s="66" t="str">
        <x:f>IF(B967="Активна",'Калькулятор'!$C$14*'Калькулятор'!$C$15*'Калькулятор'!$C$19*'Калькулятор'!$C$20*'Калькулятор'!$C$21*'Калькулятор'!$C$22,"")</x:f>
      </x:c>
      <x:c r="F967" s="68" t="n">
        <x:f>IF(B967="Активна",'Калькулятор'!$B$9,0)</x:f>
        <x:v>0</x:v>
      </x:c>
      <x:c r="G967" t="str">
        <x:f>IF(B967&lt;&gt;"Активна","",IF(AND('Калькулятор'!$E$14="Виграш",'Калькулятор'!$E$15="Виграш",'Калькулятор'!$E$19="Виграш",'Калькулятор'!$E$20="Виграш",'Калькулятор'!$E$21="Виграш",'Калькулятор'!$E$22="Виграш"),"Виграш",IF(AND('Калькулятор'!$E$14&lt;&gt;"Програш",'Калькулятор'!$E$15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67" s="68" t="n">
        <x:f>IF(B967="Активна",F967*E967,0)</x:f>
        <x:v>0</x:v>
      </x:c>
      <x:c r="I967" s="68" t="n">
        <x:f>IF(AND(B967="Активна",G967&lt;&gt;"Програш"),F967*E967,0)</x:f>
        <x:v>0</x:v>
      </x:c>
      <x:c r="J967" s="68" t="n">
        <x:f>IF(AND(B967="Активна",G967="Виграш"),F967*E967,0)</x:f>
        <x:v>0</x:v>
      </x:c>
    </x:row>
    <x:row r="968">
      <x:c r="A968" t="n">
        <x:v>967</x:v>
      </x:c>
      <x:c r="B968" t="str">
        <x:f>IF(AND(C968='Калькулятор'!$B$6,'Калькулятор'!$D$13="Так",'Калькулятор'!$D$14="Так",'Калькулятор'!$D$15="Так",'Калькулятор'!$D$19="Так",'Калькулятор'!$D$20="Так",'Калькулятор'!$D$21="Так",'Калькулятор'!$D$22="Так"),"Активна","")</x:f>
      </x:c>
      <x:c r="C968" t="n">
        <x:v>7</x:v>
      </x:c>
      <x:c r="D968" t="str">
        <x:v>1+2+3+7+8+9+10</x:v>
      </x:c>
      <x:c r="E968" s="66" t="str">
        <x:f>IF(B968="Активна",'Калькулятор'!$C$13*'Калькулятор'!$C$14*'Калькулятор'!$C$15*'Калькулятор'!$C$19*'Калькулятор'!$C$20*'Калькулятор'!$C$21*'Калькулятор'!$C$22,"")</x:f>
      </x:c>
      <x:c r="F968" s="68" t="n">
        <x:f>IF(B968="Активна",'Калькулятор'!$B$9,0)</x:f>
        <x:v>0</x:v>
      </x:c>
      <x:c r="G968" t="str">
        <x:f>IF(B968&lt;&gt;"Активна","",IF(AND('Калькулятор'!$E$13="Виграш",'Калькулятор'!$E$14="Виграш",'Калькулятор'!$E$15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68" s="68" t="n">
        <x:f>IF(B968="Активна",F968*E968,0)</x:f>
        <x:v>0</x:v>
      </x:c>
      <x:c r="I968" s="68" t="n">
        <x:f>IF(AND(B968="Активна",G968&lt;&gt;"Програш"),F968*E968,0)</x:f>
        <x:v>0</x:v>
      </x:c>
      <x:c r="J968" s="68" t="n">
        <x:f>IF(AND(B968="Активна",G968="Виграш"),F968*E968,0)</x:f>
        <x:v>0</x:v>
      </x:c>
    </x:row>
    <x:row r="969">
      <x:c r="A969" t="n">
        <x:v>968</x:v>
      </x:c>
      <x:c r="B969" t="str">
        <x:f>IF(AND(C969='Калькулятор'!$B$6,'Калькулятор'!$D$16="Так",'Калькулятор'!$D$19="Так",'Калькулятор'!$D$20="Так",'Калькулятор'!$D$21="Так",'Калькулятор'!$D$22="Так"),"Активна","")</x:f>
      </x:c>
      <x:c r="C969" t="n">
        <x:v>5</x:v>
      </x:c>
      <x:c r="D969" t="str">
        <x:v>4+7+8+9+10</x:v>
      </x:c>
      <x:c r="E969" s="66" t="str">
        <x:f>IF(B969="Активна",'Калькулятор'!$C$16*'Калькулятор'!$C$19*'Калькулятор'!$C$20*'Калькулятор'!$C$21*'Калькулятор'!$C$22,"")</x:f>
      </x:c>
      <x:c r="F969" s="68" t="n">
        <x:f>IF(B969="Активна",'Калькулятор'!$B$9,0)</x:f>
        <x:v>0</x:v>
      </x:c>
      <x:c r="G969" t="str">
        <x:f>IF(B969&lt;&gt;"Активна","",IF(AND('Калькулятор'!$E$16="Виграш",'Калькулятор'!$E$19="Виграш",'Калькулятор'!$E$20="Виграш",'Калькулятор'!$E$21="Виграш",'Калькулятор'!$E$22="Виграш"),"Виграш",IF(AND('Калькулятор'!$E$16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69" s="68" t="n">
        <x:f>IF(B969="Активна",F969*E969,0)</x:f>
        <x:v>0</x:v>
      </x:c>
      <x:c r="I969" s="68" t="n">
        <x:f>IF(AND(B969="Активна",G969&lt;&gt;"Програш"),F969*E969,0)</x:f>
        <x:v>0</x:v>
      </x:c>
      <x:c r="J969" s="68" t="n">
        <x:f>IF(AND(B969="Активна",G969="Виграш"),F969*E969,0)</x:f>
        <x:v>0</x:v>
      </x:c>
    </x:row>
    <x:row r="970">
      <x:c r="A970" t="n">
        <x:v>969</x:v>
      </x:c>
      <x:c r="B970" t="str">
        <x:f>IF(AND(C970='Калькулятор'!$B$6,'Калькулятор'!$D$13="Так",'Калькулятор'!$D$16="Так",'Калькулятор'!$D$19="Так",'Калькулятор'!$D$20="Так",'Калькулятор'!$D$21="Так",'Калькулятор'!$D$22="Так"),"Активна","")</x:f>
      </x:c>
      <x:c r="C970" t="n">
        <x:v>6</x:v>
      </x:c>
      <x:c r="D970" t="str">
        <x:v>1+4+7+8+9+10</x:v>
      </x:c>
      <x:c r="E970" s="66" t="str">
        <x:f>IF(B970="Активна",'Калькулятор'!$C$13*'Калькулятор'!$C$16*'Калькулятор'!$C$19*'Калькулятор'!$C$20*'Калькулятор'!$C$21*'Калькулятор'!$C$22,"")</x:f>
      </x:c>
      <x:c r="F970" s="68" t="n">
        <x:f>IF(B970="Активна",'Калькулятор'!$B$9,0)</x:f>
        <x:v>0</x:v>
      </x:c>
      <x:c r="G970" t="str">
        <x:f>IF(B970&lt;&gt;"Активна","",IF(AND('Калькулятор'!$E$13="Виграш",'Калькулятор'!$E$16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$16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70" s="68" t="n">
        <x:f>IF(B970="Активна",F970*E970,0)</x:f>
        <x:v>0</x:v>
      </x:c>
      <x:c r="I970" s="68" t="n">
        <x:f>IF(AND(B970="Активна",G970&lt;&gt;"Програш"),F970*E970,0)</x:f>
        <x:v>0</x:v>
      </x:c>
      <x:c r="J970" s="68" t="n">
        <x:f>IF(AND(B970="Активна",G970="Виграш"),F970*E970,0)</x:f>
        <x:v>0</x:v>
      </x:c>
    </x:row>
    <x:row r="971">
      <x:c r="A971" t="n">
        <x:v>970</x:v>
      </x:c>
      <x:c r="B971" t="str">
        <x:f>IF(AND(C971='Калькулятор'!$B$6,'Калькулятор'!$D$14="Так",'Калькулятор'!$D$16="Так",'Калькулятор'!$D$19="Так",'Калькулятор'!$D$20="Так",'Калькулятор'!$D$21="Так",'Калькулятор'!$D$22="Так"),"Активна","")</x:f>
      </x:c>
      <x:c r="C971" t="n">
        <x:v>6</x:v>
      </x:c>
      <x:c r="D971" t="str">
        <x:v>2+4+7+8+9+10</x:v>
      </x:c>
      <x:c r="E971" s="66" t="str">
        <x:f>IF(B971="Активна",'Калькулятор'!$C$14*'Калькулятор'!$C$16*'Калькулятор'!$C$19*'Калькулятор'!$C$20*'Калькулятор'!$C$21*'Калькулятор'!$C$22,"")</x:f>
      </x:c>
      <x:c r="F971" s="68" t="n">
        <x:f>IF(B971="Активна",'Калькулятор'!$B$9,0)</x:f>
        <x:v>0</x:v>
      </x:c>
      <x:c r="G971" t="str">
        <x:f>IF(B971&lt;&gt;"Активна","",IF(AND('Калькулятор'!$E$14="Виграш",'Калькулятор'!$E$16="Виграш",'Калькулятор'!$E$19="Виграш",'Калькулятор'!$E$20="Виграш",'Калькулятор'!$E$21="Виграш",'Калькулятор'!$E$22="Виграш"),"Виграш",IF(AND('Калькулятор'!$E$14&lt;&gt;"Програш",'Калькулятор'!$E$16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71" s="68" t="n">
        <x:f>IF(B971="Активна",F971*E971,0)</x:f>
        <x:v>0</x:v>
      </x:c>
      <x:c r="I971" s="68" t="n">
        <x:f>IF(AND(B971="Активна",G971&lt;&gt;"Програш"),F971*E971,0)</x:f>
        <x:v>0</x:v>
      </x:c>
      <x:c r="J971" s="68" t="n">
        <x:f>IF(AND(B971="Активна",G971="Виграш"),F971*E971,0)</x:f>
        <x:v>0</x:v>
      </x:c>
    </x:row>
    <x:row r="972">
      <x:c r="A972" t="n">
        <x:v>971</x:v>
      </x:c>
      <x:c r="B972" t="str">
        <x:f>IF(AND(C972='Калькулятор'!$B$6,'Калькулятор'!$D$13="Так",'Калькулятор'!$D$14="Так",'Калькулятор'!$D$16="Так",'Калькулятор'!$D$19="Так",'Калькулятор'!$D$20="Так",'Калькулятор'!$D$21="Так",'Калькулятор'!$D$22="Так"),"Активна","")</x:f>
      </x:c>
      <x:c r="C972" t="n">
        <x:v>7</x:v>
      </x:c>
      <x:c r="D972" t="str">
        <x:v>1+2+4+7+8+9+10</x:v>
      </x:c>
      <x:c r="E972" s="66" t="str">
        <x:f>IF(B972="Активна",'Калькулятор'!$C$13*'Калькулятор'!$C$14*'Калькулятор'!$C$16*'Калькулятор'!$C$19*'Калькулятор'!$C$20*'Калькулятор'!$C$21*'Калькулятор'!$C$22,"")</x:f>
      </x:c>
      <x:c r="F972" s="68" t="n">
        <x:f>IF(B972="Активна",'Калькулятор'!$B$9,0)</x:f>
        <x:v>0</x:v>
      </x:c>
      <x:c r="G972" t="str">
        <x:f>IF(B972&lt;&gt;"Активна","",IF(AND('Калькулятор'!$E$13="Виграш",'Калькулятор'!$E$14="Виграш",'Калькулятор'!$E$16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$16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72" s="68" t="n">
        <x:f>IF(B972="Активна",F972*E972,0)</x:f>
        <x:v>0</x:v>
      </x:c>
      <x:c r="I972" s="68" t="n">
        <x:f>IF(AND(B972="Активна",G972&lt;&gt;"Програш"),F972*E972,0)</x:f>
        <x:v>0</x:v>
      </x:c>
      <x:c r="J972" s="68" t="n">
        <x:f>IF(AND(B972="Активна",G972="Виграш"),F972*E972,0)</x:f>
        <x:v>0</x:v>
      </x:c>
    </x:row>
    <x:row r="973">
      <x:c r="A973" t="n">
        <x:v>972</x:v>
      </x:c>
      <x:c r="B973" t="str">
        <x:f>IF(AND(C973='Калькулятор'!$B$6,'Калькулятор'!$D$15="Так",'Калькулятор'!$D$16="Так",'Калькулятор'!$D$19="Так",'Калькулятор'!$D$20="Так",'Калькулятор'!$D$21="Так",'Калькулятор'!$D$22="Так"),"Активна","")</x:f>
      </x:c>
      <x:c r="C973" t="n">
        <x:v>6</x:v>
      </x:c>
      <x:c r="D973" t="str">
        <x:v>3+4+7+8+9+10</x:v>
      </x:c>
      <x:c r="E973" s="66" t="str">
        <x:f>IF(B973="Активна",'Калькулятор'!$C$15*'Калькулятор'!$C$16*'Калькулятор'!$C$19*'Калькулятор'!$C$20*'Калькулятор'!$C$21*'Калькулятор'!$C$22,"")</x:f>
      </x:c>
      <x:c r="F973" s="68" t="n">
        <x:f>IF(B973="Активна",'Калькулятор'!$B$9,0)</x:f>
        <x:v>0</x:v>
      </x:c>
      <x:c r="G973" t="str">
        <x:f>IF(B973&lt;&gt;"Активна","",IF(AND('Калькулятор'!$E$15="Виграш",'Калькулятор'!$E$16="Виграш",'Калькулятор'!$E$19="Виграш",'Калькулятор'!$E$20="Виграш",'Калькулятор'!$E$21="Виграш",'Калькулятор'!$E$22="Виграш"),"Виграш",IF(AND('Калькулятор'!$E$15&lt;&gt;"Програш",'Калькулятор'!$E$16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73" s="68" t="n">
        <x:f>IF(B973="Активна",F973*E973,0)</x:f>
        <x:v>0</x:v>
      </x:c>
      <x:c r="I973" s="68" t="n">
        <x:f>IF(AND(B973="Активна",G973&lt;&gt;"Програш"),F973*E973,0)</x:f>
        <x:v>0</x:v>
      </x:c>
      <x:c r="J973" s="68" t="n">
        <x:f>IF(AND(B973="Активна",G973="Виграш"),F973*E973,0)</x:f>
        <x:v>0</x:v>
      </x:c>
    </x:row>
    <x:row r="974">
      <x:c r="A974" t="n">
        <x:v>973</x:v>
      </x:c>
      <x:c r="B974" t="str">
        <x:f>IF(AND(C974='Калькулятор'!$B$6,'Калькулятор'!$D$13="Так",'Калькулятор'!$D$15="Так",'Калькулятор'!$D$16="Так",'Калькулятор'!$D$19="Так",'Калькулятор'!$D$20="Так",'Калькулятор'!$D$21="Так",'Калькулятор'!$D$22="Так"),"Активна","")</x:f>
      </x:c>
      <x:c r="C974" t="n">
        <x:v>7</x:v>
      </x:c>
      <x:c r="D974" t="str">
        <x:v>1+3+4+7+8+9+10</x:v>
      </x:c>
      <x:c r="E974" s="66" t="str">
        <x:f>IF(B974="Активна",'Калькулятор'!$C$13*'Калькулятор'!$C$15*'Калькулятор'!$C$16*'Калькулятор'!$C$19*'Калькулятор'!$C$20*'Калькулятор'!$C$21*'Калькулятор'!$C$22,"")</x:f>
      </x:c>
      <x:c r="F974" s="68" t="n">
        <x:f>IF(B974="Активна",'Калькулятор'!$B$9,0)</x:f>
        <x:v>0</x:v>
      </x:c>
      <x:c r="G974" t="str">
        <x:f>IF(B974&lt;&gt;"Активна","",IF(AND('Калькулятор'!$E$13="Виграш",'Калькулятор'!$E$15="Виграш",'Калькулятор'!$E$16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$15&lt;&gt;"Програш",'Калькулятор'!$E$16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74" s="68" t="n">
        <x:f>IF(B974="Активна",F974*E974,0)</x:f>
        <x:v>0</x:v>
      </x:c>
      <x:c r="I974" s="68" t="n">
        <x:f>IF(AND(B974="Активна",G974&lt;&gt;"Програш"),F974*E974,0)</x:f>
        <x:v>0</x:v>
      </x:c>
      <x:c r="J974" s="68" t="n">
        <x:f>IF(AND(B974="Активна",G974="Виграш"),F974*E974,0)</x:f>
        <x:v>0</x:v>
      </x:c>
    </x:row>
    <x:row r="975">
      <x:c r="A975" t="n">
        <x:v>974</x:v>
      </x:c>
      <x:c r="B975" t="str">
        <x:f>IF(AND(C975='Калькулятор'!$B$6,'Калькулятор'!$D$14="Так",'Калькулятор'!$D$15="Так",'Калькулятор'!$D$16="Так",'Калькулятор'!$D$19="Так",'Калькулятор'!$D$20="Так",'Калькулятор'!$D$21="Так",'Калькулятор'!$D$22="Так"),"Активна","")</x:f>
      </x:c>
      <x:c r="C975" t="n">
        <x:v>7</x:v>
      </x:c>
      <x:c r="D975" t="str">
        <x:v>2+3+4+7+8+9+10</x:v>
      </x:c>
      <x:c r="E975" s="66" t="str">
        <x:f>IF(B975="Активна",'Калькулятор'!$C$14*'Калькулятор'!$C$15*'Калькулятор'!$C$16*'Калькулятор'!$C$19*'Калькулятор'!$C$20*'Калькулятор'!$C$21*'Калькулятор'!$C$22,"")</x:f>
      </x:c>
      <x:c r="F975" s="68" t="n">
        <x:f>IF(B975="Активна",'Калькулятор'!$B$9,0)</x:f>
        <x:v>0</x:v>
      </x:c>
      <x:c r="G975" t="str">
        <x:f>IF(B975&lt;&gt;"Активна","",IF(AND('Калькулятор'!$E$14="Виграш",'Калькулятор'!$E$15="Виграш",'Калькулятор'!$E$16="Виграш",'Калькулятор'!$E$19="Виграш",'Калькулятор'!$E$20="Виграш",'Калькулятор'!$E$21="Виграш",'Калькулятор'!$E$22="Виграш"),"Виграш",IF(AND('Калькулятор'!$E$14&lt;&gt;"Програш",'Калькулятор'!$E$15&lt;&gt;"Програш",'Калькулятор'!$E$16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75" s="68" t="n">
        <x:f>IF(B975="Активна",F975*E975,0)</x:f>
        <x:v>0</x:v>
      </x:c>
      <x:c r="I975" s="68" t="n">
        <x:f>IF(AND(B975="Активна",G975&lt;&gt;"Програш"),F975*E975,0)</x:f>
        <x:v>0</x:v>
      </x:c>
      <x:c r="J975" s="68" t="n">
        <x:f>IF(AND(B975="Активна",G975="Виграш"),F975*E975,0)</x:f>
        <x:v>0</x:v>
      </x:c>
    </x:row>
    <x:row r="976">
      <x:c r="A976" t="n">
        <x:v>975</x:v>
      </x:c>
      <x:c r="B976" t="str">
        <x:f>IF(AND(C976='Калькулятор'!$B$6,'Калькулятор'!$D$13="Так",'Калькулятор'!$D$14="Так",'Калькулятор'!$D$15="Так",'Калькулятор'!$D$16="Так",'Калькулятор'!$D$19="Так",'Калькулятор'!$D$20="Так",'Калькулятор'!$D$21="Так",'Калькулятор'!$D$22="Так"),"Активна","")</x:f>
      </x:c>
      <x:c r="C976" t="n">
        <x:v>8</x:v>
      </x:c>
      <x:c r="D976" t="str">
        <x:v>1+2+3+4+7+8+9+10</x:v>
      </x:c>
      <x:c r="E976" s="66" t="str">
        <x:f>IF(B976="Активна",'Калькулятор'!$C$13*'Калькулятор'!$C$14*'Калькулятор'!$C$15*'Калькулятор'!$C$16*'Калькулятор'!$C$19*'Калькулятор'!$C$20*'Калькулятор'!$C$21*'Калькулятор'!$C$22,"")</x:f>
      </x:c>
      <x:c r="F976" s="68" t="n">
        <x:f>IF(B976="Активна",'Калькулятор'!$B$9,0)</x:f>
        <x:v>0</x:v>
      </x:c>
      <x:c r="G976" t="str">
        <x:f>IF(B976&lt;&gt;"Активна","",IF(AND('Калькулятор'!$E$13="Виграш",'Калькулятор'!$E$14="Виграш",'Калькулятор'!$E$15="Виграш",'Калькулятор'!$E$16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76" s="68" t="n">
        <x:f>IF(B976="Активна",F976*E976,0)</x:f>
        <x:v>0</x:v>
      </x:c>
      <x:c r="I976" s="68" t="n">
        <x:f>IF(AND(B976="Активна",G976&lt;&gt;"Програш"),F976*E976,0)</x:f>
        <x:v>0</x:v>
      </x:c>
      <x:c r="J976" s="68" t="n">
        <x:f>IF(AND(B976="Активна",G976="Виграш"),F976*E976,0)</x:f>
        <x:v>0</x:v>
      </x:c>
    </x:row>
    <x:row r="977">
      <x:c r="A977" t="n">
        <x:v>976</x:v>
      </x:c>
      <x:c r="B977" t="str">
        <x:f>IF(AND(C977='Калькулятор'!$B$6,'Калькулятор'!$D$17="Так",'Калькулятор'!$D$19="Так",'Калькулятор'!$D$20="Так",'Калькулятор'!$D$21="Так",'Калькулятор'!$D$22="Так"),"Активна","")</x:f>
      </x:c>
      <x:c r="C977" t="n">
        <x:v>5</x:v>
      </x:c>
      <x:c r="D977" t="str">
        <x:v>5+7+8+9+10</x:v>
      </x:c>
      <x:c r="E977" s="66" t="str">
        <x:f>IF(B977="Активна",'Калькулятор'!$C$17*'Калькулятор'!$C$19*'Калькулятор'!$C$20*'Калькулятор'!$C$21*'Калькулятор'!$C$22,"")</x:f>
      </x:c>
      <x:c r="F977" s="68" t="n">
        <x:f>IF(B977="Активна",'Калькулятор'!$B$9,0)</x:f>
        <x:v>0</x:v>
      </x:c>
      <x:c r="G977" t="str">
        <x:f>IF(B977&lt;&gt;"Активна","",IF(AND('Калькулятор'!$E$17="Виграш",'Калькулятор'!$E$19="Виграш",'Калькулятор'!$E$20="Виграш",'Калькулятор'!$E$21="Виграш",'Калькулятор'!$E$22="Виграш"),"Виграш",IF(AND('Калькулятор'!$E$17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77" s="68" t="n">
        <x:f>IF(B977="Активна",F977*E977,0)</x:f>
        <x:v>0</x:v>
      </x:c>
      <x:c r="I977" s="68" t="n">
        <x:f>IF(AND(B977="Активна",G977&lt;&gt;"Програш"),F977*E977,0)</x:f>
        <x:v>0</x:v>
      </x:c>
      <x:c r="J977" s="68" t="n">
        <x:f>IF(AND(B977="Активна",G977="Виграш"),F977*E977,0)</x:f>
        <x:v>0</x:v>
      </x:c>
    </x:row>
    <x:row r="978">
      <x:c r="A978" t="n">
        <x:v>977</x:v>
      </x:c>
      <x:c r="B978" t="str">
        <x:f>IF(AND(C978='Калькулятор'!$B$6,'Калькулятор'!$D$13="Так",'Калькулятор'!$D$17="Так",'Калькулятор'!$D$19="Так",'Калькулятор'!$D$20="Так",'Калькулятор'!$D$21="Так",'Калькулятор'!$D$22="Так"),"Активна","")</x:f>
      </x:c>
      <x:c r="C978" t="n">
        <x:v>6</x:v>
      </x:c>
      <x:c r="D978" t="str">
        <x:v>1+5+7+8+9+10</x:v>
      </x:c>
      <x:c r="E978" s="66" t="str">
        <x:f>IF(B978="Активна",'Калькулятор'!$C$13*'Калькулятор'!$C$17*'Калькулятор'!$C$19*'Калькулятор'!$C$20*'Калькулятор'!$C$21*'Калькулятор'!$C$22,"")</x:f>
      </x:c>
      <x:c r="F978" s="68" t="n">
        <x:f>IF(B978="Активна",'Калькулятор'!$B$9,0)</x:f>
        <x:v>0</x:v>
      </x:c>
      <x:c r="G978" t="str">
        <x:f>IF(B978&lt;&gt;"Активна","",IF(AND('Калькулятор'!$E$13="Виграш",'Калькулятор'!$E$17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$17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78" s="68" t="n">
        <x:f>IF(B978="Активна",F978*E978,0)</x:f>
        <x:v>0</x:v>
      </x:c>
      <x:c r="I978" s="68" t="n">
        <x:f>IF(AND(B978="Активна",G978&lt;&gt;"Програш"),F978*E978,0)</x:f>
        <x:v>0</x:v>
      </x:c>
      <x:c r="J978" s="68" t="n">
        <x:f>IF(AND(B978="Активна",G978="Виграш"),F978*E978,0)</x:f>
        <x:v>0</x:v>
      </x:c>
    </x:row>
    <x:row r="979">
      <x:c r="A979" t="n">
        <x:v>978</x:v>
      </x:c>
      <x:c r="B979" t="str">
        <x:f>IF(AND(C979='Калькулятор'!$B$6,'Калькулятор'!$D$14="Так",'Калькулятор'!$D$17="Так",'Калькулятор'!$D$19="Так",'Калькулятор'!$D$20="Так",'Калькулятор'!$D$21="Так",'Калькулятор'!$D$22="Так"),"Активна","")</x:f>
      </x:c>
      <x:c r="C979" t="n">
        <x:v>6</x:v>
      </x:c>
      <x:c r="D979" t="str">
        <x:v>2+5+7+8+9+10</x:v>
      </x:c>
      <x:c r="E979" s="66" t="str">
        <x:f>IF(B979="Активна",'Калькулятор'!$C$14*'Калькулятор'!$C$17*'Калькулятор'!$C$19*'Калькулятор'!$C$20*'Калькулятор'!$C$21*'Калькулятор'!$C$22,"")</x:f>
      </x:c>
      <x:c r="F979" s="68" t="n">
        <x:f>IF(B979="Активна",'Калькулятор'!$B$9,0)</x:f>
        <x:v>0</x:v>
      </x:c>
      <x:c r="G979" t="str">
        <x:f>IF(B979&lt;&gt;"Активна","",IF(AND('Калькулятор'!$E$14="Виграш",'Калькулятор'!$E$17="Виграш",'Калькулятор'!$E$19="Виграш",'Калькулятор'!$E$20="Виграш",'Калькулятор'!$E$21="Виграш",'Калькулятор'!$E$22="Виграш"),"Виграш",IF(AND('Калькулятор'!$E$14&lt;&gt;"Програш",'Калькулятор'!$E$17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79" s="68" t="n">
        <x:f>IF(B979="Активна",F979*E979,0)</x:f>
        <x:v>0</x:v>
      </x:c>
      <x:c r="I979" s="68" t="n">
        <x:f>IF(AND(B979="Активна",G979&lt;&gt;"Програш"),F979*E979,0)</x:f>
        <x:v>0</x:v>
      </x:c>
      <x:c r="J979" s="68" t="n">
        <x:f>IF(AND(B979="Активна",G979="Виграш"),F979*E979,0)</x:f>
        <x:v>0</x:v>
      </x:c>
    </x:row>
    <x:row r="980">
      <x:c r="A980" t="n">
        <x:v>979</x:v>
      </x:c>
      <x:c r="B980" t="str">
        <x:f>IF(AND(C980='Калькулятор'!$B$6,'Калькулятор'!$D$13="Так",'Калькулятор'!$D$14="Так",'Калькулятор'!$D$17="Так",'Калькулятор'!$D$19="Так",'Калькулятор'!$D$20="Так",'Калькулятор'!$D$21="Так",'Калькулятор'!$D$22="Так"),"Активна","")</x:f>
      </x:c>
      <x:c r="C980" t="n">
        <x:v>7</x:v>
      </x:c>
      <x:c r="D980" t="str">
        <x:v>1+2+5+7+8+9+10</x:v>
      </x:c>
      <x:c r="E980" s="66" t="str">
        <x:f>IF(B980="Активна",'Калькулятор'!$C$13*'Калькулятор'!$C$14*'Калькулятор'!$C$17*'Калькулятор'!$C$19*'Калькулятор'!$C$20*'Калькулятор'!$C$21*'Калькулятор'!$C$22,"")</x:f>
      </x:c>
      <x:c r="F980" s="68" t="n">
        <x:f>IF(B980="Активна",'Калькулятор'!$B$9,0)</x:f>
        <x:v>0</x:v>
      </x:c>
      <x:c r="G980" t="str">
        <x:f>IF(B980&lt;&gt;"Активна","",IF(AND('Калькулятор'!$E$13="Виграш",'Калькулятор'!$E$14="Виграш",'Калькулятор'!$E$17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$17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80" s="68" t="n">
        <x:f>IF(B980="Активна",F980*E980,0)</x:f>
        <x:v>0</x:v>
      </x:c>
      <x:c r="I980" s="68" t="n">
        <x:f>IF(AND(B980="Активна",G980&lt;&gt;"Програш"),F980*E980,0)</x:f>
        <x:v>0</x:v>
      </x:c>
      <x:c r="J980" s="68" t="n">
        <x:f>IF(AND(B980="Активна",G980="Виграш"),F980*E980,0)</x:f>
        <x:v>0</x:v>
      </x:c>
    </x:row>
    <x:row r="981">
      <x:c r="A981" t="n">
        <x:v>980</x:v>
      </x:c>
      <x:c r="B981" t="str">
        <x:f>IF(AND(C981='Калькулятор'!$B$6,'Калькулятор'!$D$15="Так",'Калькулятор'!$D$17="Так",'Калькулятор'!$D$19="Так",'Калькулятор'!$D$20="Так",'Калькулятор'!$D$21="Так",'Калькулятор'!$D$22="Так"),"Активна","")</x:f>
      </x:c>
      <x:c r="C981" t="n">
        <x:v>6</x:v>
      </x:c>
      <x:c r="D981" t="str">
        <x:v>3+5+7+8+9+10</x:v>
      </x:c>
      <x:c r="E981" s="66" t="str">
        <x:f>IF(B981="Активна",'Калькулятор'!$C$15*'Калькулятор'!$C$17*'Калькулятор'!$C$19*'Калькулятор'!$C$20*'Калькулятор'!$C$21*'Калькулятор'!$C$22,"")</x:f>
      </x:c>
      <x:c r="F981" s="68" t="n">
        <x:f>IF(B981="Активна",'Калькулятор'!$B$9,0)</x:f>
        <x:v>0</x:v>
      </x:c>
      <x:c r="G981" t="str">
        <x:f>IF(B981&lt;&gt;"Активна","",IF(AND('Калькулятор'!$E$15="Виграш",'Калькулятор'!$E$17="Виграш",'Калькулятор'!$E$19="Виграш",'Калькулятор'!$E$20="Виграш",'Калькулятор'!$E$21="Виграш",'Калькулятор'!$E$22="Виграш"),"Виграш",IF(AND('Калькулятор'!$E$15&lt;&gt;"Програш",'Калькулятор'!$E$17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81" s="68" t="n">
        <x:f>IF(B981="Активна",F981*E981,0)</x:f>
        <x:v>0</x:v>
      </x:c>
      <x:c r="I981" s="68" t="n">
        <x:f>IF(AND(B981="Активна",G981&lt;&gt;"Програш"),F981*E981,0)</x:f>
        <x:v>0</x:v>
      </x:c>
      <x:c r="J981" s="68" t="n">
        <x:f>IF(AND(B981="Активна",G981="Виграш"),F981*E981,0)</x:f>
        <x:v>0</x:v>
      </x:c>
    </x:row>
    <x:row r="982">
      <x:c r="A982" t="n">
        <x:v>981</x:v>
      </x:c>
      <x:c r="B982" t="str">
        <x:f>IF(AND(C982='Калькулятор'!$B$6,'Калькулятор'!$D$13="Так",'Калькулятор'!$D$15="Так",'Калькулятор'!$D$17="Так",'Калькулятор'!$D$19="Так",'Калькулятор'!$D$20="Так",'Калькулятор'!$D$21="Так",'Калькулятор'!$D$22="Так"),"Активна","")</x:f>
      </x:c>
      <x:c r="C982" t="n">
        <x:v>7</x:v>
      </x:c>
      <x:c r="D982" t="str">
        <x:v>1+3+5+7+8+9+10</x:v>
      </x:c>
      <x:c r="E982" s="66" t="str">
        <x:f>IF(B982="Активна",'Калькулятор'!$C$13*'Калькулятор'!$C$15*'Калькулятор'!$C$17*'Калькулятор'!$C$19*'Калькулятор'!$C$20*'Калькулятор'!$C$21*'Калькулятор'!$C$22,"")</x:f>
      </x:c>
      <x:c r="F982" s="68" t="n">
        <x:f>IF(B982="Активна",'Калькулятор'!$B$9,0)</x:f>
        <x:v>0</x:v>
      </x:c>
      <x:c r="G982" t="str">
        <x:f>IF(B982&lt;&gt;"Активна","",IF(AND('Калькулятор'!$E$13="Виграш",'Калькулятор'!$E$15="Виграш",'Калькулятор'!$E$17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$15&lt;&gt;"Програш",'Калькулятор'!$E$17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82" s="68" t="n">
        <x:f>IF(B982="Активна",F982*E982,0)</x:f>
        <x:v>0</x:v>
      </x:c>
      <x:c r="I982" s="68" t="n">
        <x:f>IF(AND(B982="Активна",G982&lt;&gt;"Програш"),F982*E982,0)</x:f>
        <x:v>0</x:v>
      </x:c>
      <x:c r="J982" s="68" t="n">
        <x:f>IF(AND(B982="Активна",G982="Виграш"),F982*E982,0)</x:f>
        <x:v>0</x:v>
      </x:c>
    </x:row>
    <x:row r="983">
      <x:c r="A983" t="n">
        <x:v>982</x:v>
      </x:c>
      <x:c r="B983" t="str">
        <x:f>IF(AND(C983='Калькулятор'!$B$6,'Калькулятор'!$D$14="Так",'Калькулятор'!$D$15="Так",'Калькулятор'!$D$17="Так",'Калькулятор'!$D$19="Так",'Калькулятор'!$D$20="Так",'Калькулятор'!$D$21="Так",'Калькулятор'!$D$22="Так"),"Активна","")</x:f>
      </x:c>
      <x:c r="C983" t="n">
        <x:v>7</x:v>
      </x:c>
      <x:c r="D983" t="str">
        <x:v>2+3+5+7+8+9+10</x:v>
      </x:c>
      <x:c r="E983" s="66" t="str">
        <x:f>IF(B983="Активна",'Калькулятор'!$C$14*'Калькулятор'!$C$15*'Калькулятор'!$C$17*'Калькулятор'!$C$19*'Калькулятор'!$C$20*'Калькулятор'!$C$21*'Калькулятор'!$C$22,"")</x:f>
      </x:c>
      <x:c r="F983" s="68" t="n">
        <x:f>IF(B983="Активна",'Калькулятор'!$B$9,0)</x:f>
        <x:v>0</x:v>
      </x:c>
      <x:c r="G983" t="str">
        <x:f>IF(B983&lt;&gt;"Активна","",IF(AND('Калькулятор'!$E$14="Виграш",'Калькулятор'!$E$15="Виграш",'Калькулятор'!$E$17="Виграш",'Калькулятор'!$E$19="Виграш",'Калькулятор'!$E$20="Виграш",'Калькулятор'!$E$21="Виграш",'Калькулятор'!$E$22="Виграш"),"Виграш",IF(AND('Калькулятор'!$E$14&lt;&gt;"Програш",'Калькулятор'!$E$15&lt;&gt;"Програш",'Калькулятор'!$E$17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83" s="68" t="n">
        <x:f>IF(B983="Активна",F983*E983,0)</x:f>
        <x:v>0</x:v>
      </x:c>
      <x:c r="I983" s="68" t="n">
        <x:f>IF(AND(B983="Активна",G983&lt;&gt;"Програш"),F983*E983,0)</x:f>
        <x:v>0</x:v>
      </x:c>
      <x:c r="J983" s="68" t="n">
        <x:f>IF(AND(B983="Активна",G983="Виграш"),F983*E983,0)</x:f>
        <x:v>0</x:v>
      </x:c>
    </x:row>
    <x:row r="984">
      <x:c r="A984" t="n">
        <x:v>983</x:v>
      </x:c>
      <x:c r="B984" t="str">
        <x:f>IF(AND(C984='Калькулятор'!$B$6,'Калькулятор'!$D$13="Так",'Калькулятор'!$D$14="Так",'Калькулятор'!$D$15="Так",'Калькулятор'!$D$17="Так",'Калькулятор'!$D$19="Так",'Калькулятор'!$D$20="Так",'Калькулятор'!$D$21="Так",'Калькулятор'!$D$22="Так"),"Активна","")</x:f>
      </x:c>
      <x:c r="C984" t="n">
        <x:v>8</x:v>
      </x:c>
      <x:c r="D984" t="str">
        <x:v>1+2+3+5+7+8+9+10</x:v>
      </x:c>
      <x:c r="E984" s="66" t="str">
        <x:f>IF(B984="Активна",'Калькулятор'!$C$13*'Калькулятор'!$C$14*'Калькулятор'!$C$15*'Калькулятор'!$C$17*'Калькулятор'!$C$19*'Калькулятор'!$C$20*'Калькулятор'!$C$21*'Калькулятор'!$C$22,"")</x:f>
      </x:c>
      <x:c r="F984" s="68" t="n">
        <x:f>IF(B984="Активна",'Калькулятор'!$B$9,0)</x:f>
        <x:v>0</x:v>
      </x:c>
      <x:c r="G984" t="str">
        <x:f>IF(B984&lt;&gt;"Активна","",IF(AND('Калькулятор'!$E$13="Виграш",'Калькулятор'!$E$14="Виграш",'Калькулятор'!$E$15="Виграш",'Калькулятор'!$E$17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84" s="68" t="n">
        <x:f>IF(B984="Активна",F984*E984,0)</x:f>
        <x:v>0</x:v>
      </x:c>
      <x:c r="I984" s="68" t="n">
        <x:f>IF(AND(B984="Активна",G984&lt;&gt;"Програш"),F984*E984,0)</x:f>
        <x:v>0</x:v>
      </x:c>
      <x:c r="J984" s="68" t="n">
        <x:f>IF(AND(B984="Активна",G984="Виграш"),F984*E984,0)</x:f>
        <x:v>0</x:v>
      </x:c>
    </x:row>
    <x:row r="985">
      <x:c r="A985" t="n">
        <x:v>984</x:v>
      </x:c>
      <x:c r="B985" t="str">
        <x:f>IF(AND(C985='Калькулятор'!$B$6,'Калькулятор'!$D$16="Так",'Калькулятор'!$D$17="Так",'Калькулятор'!$D$19="Так",'Калькулятор'!$D$20="Так",'Калькулятор'!$D$21="Так",'Калькулятор'!$D$22="Так"),"Активна","")</x:f>
      </x:c>
      <x:c r="C985" t="n">
        <x:v>6</x:v>
      </x:c>
      <x:c r="D985" t="str">
        <x:v>4+5+7+8+9+10</x:v>
      </x:c>
      <x:c r="E985" s="66" t="str">
        <x:f>IF(B985="Активна",'Калькулятор'!$C$16*'Калькулятор'!$C$17*'Калькулятор'!$C$19*'Калькулятор'!$C$20*'Калькулятор'!$C$21*'Калькулятор'!$C$22,"")</x:f>
      </x:c>
      <x:c r="F985" s="68" t="n">
        <x:f>IF(B985="Активна",'Калькулятор'!$B$9,0)</x:f>
        <x:v>0</x:v>
      </x:c>
      <x:c r="G985" t="str">
        <x:f>IF(B985&lt;&gt;"Активна","",IF(AND('Калькулятор'!$E$16="Виграш",'Калькулятор'!$E$17="Виграш",'Калькулятор'!$E$19="Виграш",'Калькулятор'!$E$20="Виграш",'Калькулятор'!$E$21="Виграш",'Калькулятор'!$E$22="Виграш"),"Виграш",IF(AND('Калькулятор'!$E$16&lt;&gt;"Програш",'Калькулятор'!$E$17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85" s="68" t="n">
        <x:f>IF(B985="Активна",F985*E985,0)</x:f>
        <x:v>0</x:v>
      </x:c>
      <x:c r="I985" s="68" t="n">
        <x:f>IF(AND(B985="Активна",G985&lt;&gt;"Програш"),F985*E985,0)</x:f>
        <x:v>0</x:v>
      </x:c>
      <x:c r="J985" s="68" t="n">
        <x:f>IF(AND(B985="Активна",G985="Виграш"),F985*E985,0)</x:f>
        <x:v>0</x:v>
      </x:c>
    </x:row>
    <x:row r="986">
      <x:c r="A986" t="n">
        <x:v>985</x:v>
      </x:c>
      <x:c r="B986" t="str">
        <x:f>IF(AND(C986='Калькулятор'!$B$6,'Калькулятор'!$D$13="Так",'Калькулятор'!$D$16="Так",'Калькулятор'!$D$17="Так",'Калькулятор'!$D$19="Так",'Калькулятор'!$D$20="Так",'Калькулятор'!$D$21="Так",'Калькулятор'!$D$22="Так"),"Активна","")</x:f>
      </x:c>
      <x:c r="C986" t="n">
        <x:v>7</x:v>
      </x:c>
      <x:c r="D986" t="str">
        <x:v>1+4+5+7+8+9+10</x:v>
      </x:c>
      <x:c r="E986" s="66" t="str">
        <x:f>IF(B986="Активна",'Калькулятор'!$C$13*'Калькулятор'!$C$16*'Калькулятор'!$C$17*'Калькулятор'!$C$19*'Калькулятор'!$C$20*'Калькулятор'!$C$21*'Калькулятор'!$C$22,"")</x:f>
      </x:c>
      <x:c r="F986" s="68" t="n">
        <x:f>IF(B986="Активна",'Калькулятор'!$B$9,0)</x:f>
        <x:v>0</x:v>
      </x:c>
      <x:c r="G986" t="str">
        <x:f>IF(B986&lt;&gt;"Активна","",IF(AND('Калькулятор'!$E$13="Виграш",'Калькулятор'!$E$16="Виграш",'Калькулятор'!$E$17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$16&lt;&gt;"Програш",'Калькулятор'!$E$17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86" s="68" t="n">
        <x:f>IF(B986="Активна",F986*E986,0)</x:f>
        <x:v>0</x:v>
      </x:c>
      <x:c r="I986" s="68" t="n">
        <x:f>IF(AND(B986="Активна",G986&lt;&gt;"Програш"),F986*E986,0)</x:f>
        <x:v>0</x:v>
      </x:c>
      <x:c r="J986" s="68" t="n">
        <x:f>IF(AND(B986="Активна",G986="Виграш"),F986*E986,0)</x:f>
        <x:v>0</x:v>
      </x:c>
    </x:row>
    <x:row r="987">
      <x:c r="A987" t="n">
        <x:v>986</x:v>
      </x:c>
      <x:c r="B987" t="str">
        <x:f>IF(AND(C987='Калькулятор'!$B$6,'Калькулятор'!$D$14="Так",'Калькулятор'!$D$16="Так",'Калькулятор'!$D$17="Так",'Калькулятор'!$D$19="Так",'Калькулятор'!$D$20="Так",'Калькулятор'!$D$21="Так",'Калькулятор'!$D$22="Так"),"Активна","")</x:f>
      </x:c>
      <x:c r="C987" t="n">
        <x:v>7</x:v>
      </x:c>
      <x:c r="D987" t="str">
        <x:v>2+4+5+7+8+9+10</x:v>
      </x:c>
      <x:c r="E987" s="66" t="str">
        <x:f>IF(B987="Активна",'Калькулятор'!$C$14*'Калькулятор'!$C$16*'Калькулятор'!$C$17*'Калькулятор'!$C$19*'Калькулятор'!$C$20*'Калькулятор'!$C$21*'Калькулятор'!$C$22,"")</x:f>
      </x:c>
      <x:c r="F987" s="68" t="n">
        <x:f>IF(B987="Активна",'Калькулятор'!$B$9,0)</x:f>
        <x:v>0</x:v>
      </x:c>
      <x:c r="G987" t="str">
        <x:f>IF(B987&lt;&gt;"Активна","",IF(AND('Калькулятор'!$E$14="Виграш",'Калькулятор'!$E$16="Виграш",'Калькулятор'!$E$17="Виграш",'Калькулятор'!$E$19="Виграш",'Калькулятор'!$E$20="Виграш",'Калькулятор'!$E$21="Виграш",'Калькулятор'!$E$22="Виграш"),"Виграш",IF(AND('Калькулятор'!$E$14&lt;&gt;"Програш",'Калькулятор'!$E$16&lt;&gt;"Програш",'Калькулятор'!$E$17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87" s="68" t="n">
        <x:f>IF(B987="Активна",F987*E987,0)</x:f>
        <x:v>0</x:v>
      </x:c>
      <x:c r="I987" s="68" t="n">
        <x:f>IF(AND(B987="Активна",G987&lt;&gt;"Програш"),F987*E987,0)</x:f>
        <x:v>0</x:v>
      </x:c>
      <x:c r="J987" s="68" t="n">
        <x:f>IF(AND(B987="Активна",G987="Виграш"),F987*E987,0)</x:f>
        <x:v>0</x:v>
      </x:c>
    </x:row>
    <x:row r="988">
      <x:c r="A988" t="n">
        <x:v>987</x:v>
      </x:c>
      <x:c r="B988" t="str">
        <x:f>IF(AND(C988='Калькулятор'!$B$6,'Калькулятор'!$D$13="Так",'Калькулятор'!$D$14="Так",'Калькулятор'!$D$16="Так",'Калькулятор'!$D$17="Так",'Калькулятор'!$D$19="Так",'Калькулятор'!$D$20="Так",'Калькулятор'!$D$21="Так",'Калькулятор'!$D$22="Так"),"Активна","")</x:f>
      </x:c>
      <x:c r="C988" t="n">
        <x:v>8</x:v>
      </x:c>
      <x:c r="D988" t="str">
        <x:v>1+2+4+5+7+8+9+10</x:v>
      </x:c>
      <x:c r="E988" s="66" t="str">
        <x:f>IF(B988="Активна",'Калькулятор'!$C$13*'Калькулятор'!$C$14*'Калькулятор'!$C$16*'Калькулятор'!$C$17*'Калькулятор'!$C$19*'Калькулятор'!$C$20*'Калькулятор'!$C$21*'Калькулятор'!$C$22,"")</x:f>
      </x:c>
      <x:c r="F988" s="68" t="n">
        <x:f>IF(B988="Активна",'Калькулятор'!$B$9,0)</x:f>
        <x:v>0</x:v>
      </x:c>
      <x:c r="G988" t="str">
        <x:f>IF(B988&lt;&gt;"Активна","",IF(AND('Калькулятор'!$E$13="Виграш",'Калькулятор'!$E$14="Виграш",'Калькулятор'!$E$16="Виграш",'Калькулятор'!$E$17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88" s="68" t="n">
        <x:f>IF(B988="Активна",F988*E988,0)</x:f>
        <x:v>0</x:v>
      </x:c>
      <x:c r="I988" s="68" t="n">
        <x:f>IF(AND(B988="Активна",G988&lt;&gt;"Програш"),F988*E988,0)</x:f>
        <x:v>0</x:v>
      </x:c>
      <x:c r="J988" s="68" t="n">
        <x:f>IF(AND(B988="Активна",G988="Виграш"),F988*E988,0)</x:f>
        <x:v>0</x:v>
      </x:c>
    </x:row>
    <x:row r="989">
      <x:c r="A989" t="n">
        <x:v>988</x:v>
      </x:c>
      <x:c r="B989" t="str">
        <x:f>IF(AND(C989='Калькулятор'!$B$6,'Калькулятор'!$D$15="Так",'Калькулятор'!$D$16="Так",'Калькулятор'!$D$17="Так",'Калькулятор'!$D$19="Так",'Калькулятор'!$D$20="Так",'Калькулятор'!$D$21="Так",'Калькулятор'!$D$22="Так"),"Активна","")</x:f>
      </x:c>
      <x:c r="C989" t="n">
        <x:v>7</x:v>
      </x:c>
      <x:c r="D989" t="str">
        <x:v>3+4+5+7+8+9+10</x:v>
      </x:c>
      <x:c r="E989" s="66" t="str">
        <x:f>IF(B989="Активна",'Калькулятор'!$C$15*'Калькулятор'!$C$16*'Калькулятор'!$C$17*'Калькулятор'!$C$19*'Калькулятор'!$C$20*'Калькулятор'!$C$21*'Калькулятор'!$C$22,"")</x:f>
      </x:c>
      <x:c r="F989" s="68" t="n">
        <x:f>IF(B989="Активна",'Калькулятор'!$B$9,0)</x:f>
        <x:v>0</x:v>
      </x:c>
      <x:c r="G989" t="str">
        <x:f>IF(B989&lt;&gt;"Активна","",IF(AND('Калькулятор'!$E$15="Виграш",'Калькулятор'!$E$16="Виграш",'Калькулятор'!$E$17="Виграш",'Калькулятор'!$E$19="Виграш",'Калькулятор'!$E$20="Виграш",'Калькулятор'!$E$21="Виграш",'Калькулятор'!$E$22="Виграш"),"Виграш",IF(AND('Калькулятор'!$E$15&lt;&gt;"Програш",'Калькулятор'!$E$16&lt;&gt;"Програш",'Калькулятор'!$E$17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89" s="68" t="n">
        <x:f>IF(B989="Активна",F989*E989,0)</x:f>
        <x:v>0</x:v>
      </x:c>
      <x:c r="I989" s="68" t="n">
        <x:f>IF(AND(B989="Активна",G989&lt;&gt;"Програш"),F989*E989,0)</x:f>
        <x:v>0</x:v>
      </x:c>
      <x:c r="J989" s="68" t="n">
        <x:f>IF(AND(B989="Активна",G989="Виграш"),F989*E989,0)</x:f>
        <x:v>0</x:v>
      </x:c>
    </x:row>
    <x:row r="990">
      <x:c r="A990" t="n">
        <x:v>989</x:v>
      </x:c>
      <x:c r="B990" t="str">
        <x:f>IF(AND(C990='Калькулятор'!$B$6,'Калькулятор'!$D$13="Так",'Калькулятор'!$D$15="Так",'Калькулятор'!$D$16="Так",'Калькулятор'!$D$17="Так",'Калькулятор'!$D$19="Так",'Калькулятор'!$D$20="Так",'Калькулятор'!$D$21="Так",'Калькулятор'!$D$22="Так"),"Активна","")</x:f>
      </x:c>
      <x:c r="C990" t="n">
        <x:v>8</x:v>
      </x:c>
      <x:c r="D990" t="str">
        <x:v>1+3+4+5+7+8+9+10</x:v>
      </x:c>
      <x:c r="E990" s="66" t="str">
        <x:f>IF(B990="Активна",'Калькулятор'!$C$13*'Калькулятор'!$C$15*'Калькулятор'!$C$16*'Калькулятор'!$C$17*'Калькулятор'!$C$19*'Калькулятор'!$C$20*'Калькулятор'!$C$21*'Калькулятор'!$C$22,"")</x:f>
      </x:c>
      <x:c r="F990" s="68" t="n">
        <x:f>IF(B990="Активна",'Калькулятор'!$B$9,0)</x:f>
        <x:v>0</x:v>
      </x:c>
      <x:c r="G990" t="str">
        <x:f>IF(B990&lt;&gt;"Активна","",IF(AND('Калькулятор'!$E$13="Виграш",'Калькулятор'!$E$15="Виграш",'Калькулятор'!$E$16="Виграш",'Калькулятор'!$E$17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90" s="68" t="n">
        <x:f>IF(B990="Активна",F990*E990,0)</x:f>
        <x:v>0</x:v>
      </x:c>
      <x:c r="I990" s="68" t="n">
        <x:f>IF(AND(B990="Активна",G990&lt;&gt;"Програш"),F990*E990,0)</x:f>
        <x:v>0</x:v>
      </x:c>
      <x:c r="J990" s="68" t="n">
        <x:f>IF(AND(B990="Активна",G990="Виграш"),F990*E990,0)</x:f>
        <x:v>0</x:v>
      </x:c>
    </x:row>
    <x:row r="991">
      <x:c r="A991" t="n">
        <x:v>990</x:v>
      </x:c>
      <x:c r="B991" t="str">
        <x:f>IF(AND(C991='Калькулятор'!$B$6,'Калькулятор'!$D$14="Так",'Калькулятор'!$D$15="Так",'Калькулятор'!$D$16="Так",'Калькулятор'!$D$17="Так",'Калькулятор'!$D$19="Так",'Калькулятор'!$D$20="Так",'Калькулятор'!$D$21="Так",'Калькулятор'!$D$22="Так"),"Активна","")</x:f>
      </x:c>
      <x:c r="C991" t="n">
        <x:v>8</x:v>
      </x:c>
      <x:c r="D991" t="str">
        <x:v>2+3+4+5+7+8+9+10</x:v>
      </x:c>
      <x:c r="E991" s="66" t="str">
        <x:f>IF(B991="Активна",'Калькулятор'!$C$14*'Калькулятор'!$C$15*'Калькулятор'!$C$16*'Калькулятор'!$C$17*'Калькулятор'!$C$19*'Калькулятор'!$C$20*'Калькулятор'!$C$21*'Калькулятор'!$C$22,"")</x:f>
      </x:c>
      <x:c r="F991" s="68" t="n">
        <x:f>IF(B991="Активна",'Калькулятор'!$B$9,0)</x:f>
        <x:v>0</x:v>
      </x:c>
      <x:c r="G991" t="str">
        <x:f>IF(B991&lt;&gt;"Активна","",IF(AND('Калькулятор'!$E$14="Виграш",'Калькулятор'!$E$15="Виграш",'Калькулятор'!$E$16="Виграш",'Калькулятор'!$E$17="Виграш",'Калькулятор'!$E$19="Виграш",'Калькулятор'!$E$20="Виграш",'Калькулятор'!$E$21="Виграш",'Калькулятор'!$E$22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91" s="68" t="n">
        <x:f>IF(B991="Активна",F991*E991,0)</x:f>
        <x:v>0</x:v>
      </x:c>
      <x:c r="I991" s="68" t="n">
        <x:f>IF(AND(B991="Активна",G991&lt;&gt;"Програш"),F991*E991,0)</x:f>
        <x:v>0</x:v>
      </x:c>
      <x:c r="J991" s="68" t="n">
        <x:f>IF(AND(B991="Активна",G991="Виграш"),F991*E991,0)</x:f>
        <x:v>0</x:v>
      </x:c>
    </x:row>
    <x:row r="992">
      <x:c r="A992" t="n">
        <x:v>991</x:v>
      </x:c>
      <x:c r="B992" t="str">
        <x:f>IF(AND(C992='Калькулятор'!$B$6,'Калькулятор'!$D$13="Так",'Калькулятор'!$D$14="Так",'Калькулятор'!$D$15="Так",'Калькулятор'!$D$16="Так",'Калькулятор'!$D$17="Так",'Калькулятор'!$D$19="Так",'Калькулятор'!$D$20="Так",'Калькулятор'!$D$21="Так",'Калькулятор'!$D$22="Так"),"Активна","")</x:f>
      </x:c>
      <x:c r="C992" t="n">
        <x:v>9</x:v>
      </x:c>
      <x:c r="D992" t="str">
        <x:v>1+2+3+4+5+7+8+9+10</x:v>
      </x:c>
      <x:c r="E992" s="66" t="str">
        <x:f>IF(B992="Активна",'Калькулятор'!$C$13*'Калькулятор'!$C$14*'Калькулятор'!$C$15*'Калькулятор'!$C$16*'Калькулятор'!$C$17*'Калькулятор'!$C$19*'Калькулятор'!$C$20*'Калькулятор'!$C$21*'Калькулятор'!$C$22,"")</x:f>
      </x:c>
      <x:c r="F992" s="68" t="n">
        <x:f>IF(B992="Активна",'Калькулятор'!$B$9,0)</x:f>
        <x:v>0</x:v>
      </x:c>
      <x:c r="G992" t="str">
        <x:f>IF(B992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92" s="68" t="n">
        <x:f>IF(B992="Активна",F992*E992,0)</x:f>
        <x:v>0</x:v>
      </x:c>
      <x:c r="I992" s="68" t="n">
        <x:f>IF(AND(B992="Активна",G992&lt;&gt;"Програш"),F992*E992,0)</x:f>
        <x:v>0</x:v>
      </x:c>
      <x:c r="J992" s="68" t="n">
        <x:f>IF(AND(B992="Активна",G992="Виграш"),F992*E992,0)</x:f>
        <x:v>0</x:v>
      </x:c>
    </x:row>
    <x:row r="993">
      <x:c r="A993" t="n">
        <x:v>992</x:v>
      </x:c>
      <x:c r="B993" t="str">
        <x:f>IF(AND(C993='Калькулятор'!$B$6,'Калькулятор'!$D$18="Так",'Калькулятор'!$D$19="Так",'Калькулятор'!$D$20="Так",'Калькулятор'!$D$21="Так",'Калькулятор'!$D$22="Так"),"Активна","")</x:f>
      </x:c>
      <x:c r="C993" t="n">
        <x:v>5</x:v>
      </x:c>
      <x:c r="D993" t="str">
        <x:v>6+7+8+9+10</x:v>
      </x:c>
      <x:c r="E993" s="66" t="str">
        <x:f>IF(B993="Активна",'Калькулятор'!$C$18*'Калькулятор'!$C$19*'Калькулятор'!$C$20*'Калькулятор'!$C$21*'Калькулятор'!$C$22,"")</x:f>
      </x:c>
      <x:c r="F993" s="68" t="n">
        <x:f>IF(B993="Активна",'Калькулятор'!$B$9,0)</x:f>
        <x:v>0</x:v>
      </x:c>
      <x:c r="G993" t="str">
        <x:f>IF(B993&lt;&gt;"Активна","",IF(AND(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93" s="68" t="n">
        <x:f>IF(B993="Активна",F993*E993,0)</x:f>
        <x:v>0</x:v>
      </x:c>
      <x:c r="I993" s="68" t="n">
        <x:f>IF(AND(B993="Активна",G993&lt;&gt;"Програш"),F993*E993,0)</x:f>
        <x:v>0</x:v>
      </x:c>
      <x:c r="J993" s="68" t="n">
        <x:f>IF(AND(B993="Активна",G993="Виграш"),F993*E993,0)</x:f>
        <x:v>0</x:v>
      </x:c>
    </x:row>
    <x:row r="994">
      <x:c r="A994" t="n">
        <x:v>993</x:v>
      </x:c>
      <x:c r="B994" t="str">
        <x:f>IF(AND(C994='Калькулятор'!$B$6,'Калькулятор'!$D$13="Так",'Калькулятор'!$D$18="Так",'Калькулятор'!$D$19="Так",'Калькулятор'!$D$20="Так",'Калькулятор'!$D$21="Так",'Калькулятор'!$D$22="Так"),"Активна","")</x:f>
      </x:c>
      <x:c r="C994" t="n">
        <x:v>6</x:v>
      </x:c>
      <x:c r="D994" t="str">
        <x:v>1+6+7+8+9+10</x:v>
      </x:c>
      <x:c r="E994" s="66" t="str">
        <x:f>IF(B994="Активна",'Калькулятор'!$C$13*'Калькулятор'!$C$18*'Калькулятор'!$C$19*'Калькулятор'!$C$20*'Калькулятор'!$C$21*'Калькулятор'!$C$22,"")</x:f>
      </x:c>
      <x:c r="F994" s="68" t="n">
        <x:f>IF(B994="Активна",'Калькулятор'!$B$9,0)</x:f>
        <x:v>0</x:v>
      </x:c>
      <x:c r="G994" t="str">
        <x:f>IF(B994&lt;&gt;"Активна","",IF(AND('Калькулятор'!$E$13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94" s="68" t="n">
        <x:f>IF(B994="Активна",F994*E994,0)</x:f>
        <x:v>0</x:v>
      </x:c>
      <x:c r="I994" s="68" t="n">
        <x:f>IF(AND(B994="Активна",G994&lt;&gt;"Програш"),F994*E994,0)</x:f>
        <x:v>0</x:v>
      </x:c>
      <x:c r="J994" s="68" t="n">
        <x:f>IF(AND(B994="Активна",G994="Виграш"),F994*E994,0)</x:f>
        <x:v>0</x:v>
      </x:c>
    </x:row>
    <x:row r="995">
      <x:c r="A995" t="n">
        <x:v>994</x:v>
      </x:c>
      <x:c r="B995" t="str">
        <x:f>IF(AND(C995='Калькулятор'!$B$6,'Калькулятор'!$D$14="Так",'Калькулятор'!$D$18="Так",'Калькулятор'!$D$19="Так",'Калькулятор'!$D$20="Так",'Калькулятор'!$D$21="Так",'Калькулятор'!$D$22="Так"),"Активна","")</x:f>
      </x:c>
      <x:c r="C995" t="n">
        <x:v>6</x:v>
      </x:c>
      <x:c r="D995" t="str">
        <x:v>2+6+7+8+9+10</x:v>
      </x:c>
      <x:c r="E995" s="66" t="str">
        <x:f>IF(B995="Активна",'Калькулятор'!$C$14*'Калькулятор'!$C$18*'Калькулятор'!$C$19*'Калькулятор'!$C$20*'Калькулятор'!$C$21*'Калькулятор'!$C$22,"")</x:f>
      </x:c>
      <x:c r="F995" s="68" t="n">
        <x:f>IF(B995="Активна",'Калькулятор'!$B$9,0)</x:f>
        <x:v>0</x:v>
      </x:c>
      <x:c r="G995" t="str">
        <x:f>IF(B995&lt;&gt;"Активна","",IF(AND('Калькулятор'!$E$14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$14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95" s="68" t="n">
        <x:f>IF(B995="Активна",F995*E995,0)</x:f>
        <x:v>0</x:v>
      </x:c>
      <x:c r="I995" s="68" t="n">
        <x:f>IF(AND(B995="Активна",G995&lt;&gt;"Програш"),F995*E995,0)</x:f>
        <x:v>0</x:v>
      </x:c>
      <x:c r="J995" s="68" t="n">
        <x:f>IF(AND(B995="Активна",G995="Виграш"),F995*E995,0)</x:f>
        <x:v>0</x:v>
      </x:c>
    </x:row>
    <x:row r="996">
      <x:c r="A996" t="n">
        <x:v>995</x:v>
      </x:c>
      <x:c r="B996" t="str">
        <x:f>IF(AND(C996='Калькулятор'!$B$6,'Калькулятор'!$D$13="Так",'Калькулятор'!$D$14="Так",'Калькулятор'!$D$18="Так",'Калькулятор'!$D$19="Так",'Калькулятор'!$D$20="Так",'Калькулятор'!$D$21="Так",'Калькулятор'!$D$22="Так"),"Активна","")</x:f>
      </x:c>
      <x:c r="C996" t="n">
        <x:v>7</x:v>
      </x:c>
      <x:c r="D996" t="str">
        <x:v>1+2+6+7+8+9+10</x:v>
      </x:c>
      <x:c r="E996" s="66" t="str">
        <x:f>IF(B996="Активна",'Калькулятор'!$C$13*'Калькулятор'!$C$14*'Калькулятор'!$C$18*'Калькулятор'!$C$19*'Калькулятор'!$C$20*'Калькулятор'!$C$21*'Калькулятор'!$C$22,"")</x:f>
      </x:c>
      <x:c r="F996" s="68" t="n">
        <x:f>IF(B996="Активна",'Калькулятор'!$B$9,0)</x:f>
        <x:v>0</x:v>
      </x:c>
      <x:c r="G996" t="str">
        <x:f>IF(B996&lt;&gt;"Активна","",IF(AND('Калькулятор'!$E$13="Виграш",'Калькулятор'!$E$14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96" s="68" t="n">
        <x:f>IF(B996="Активна",F996*E996,0)</x:f>
        <x:v>0</x:v>
      </x:c>
      <x:c r="I996" s="68" t="n">
        <x:f>IF(AND(B996="Активна",G996&lt;&gt;"Програш"),F996*E996,0)</x:f>
        <x:v>0</x:v>
      </x:c>
      <x:c r="J996" s="68" t="n">
        <x:f>IF(AND(B996="Активна",G996="Виграш"),F996*E996,0)</x:f>
        <x:v>0</x:v>
      </x:c>
    </x:row>
    <x:row r="997">
      <x:c r="A997" t="n">
        <x:v>996</x:v>
      </x:c>
      <x:c r="B997" t="str">
        <x:f>IF(AND(C997='Калькулятор'!$B$6,'Калькулятор'!$D$15="Так",'Калькулятор'!$D$18="Так",'Калькулятор'!$D$19="Так",'Калькулятор'!$D$20="Так",'Калькулятор'!$D$21="Так",'Калькулятор'!$D$22="Так"),"Активна","")</x:f>
      </x:c>
      <x:c r="C997" t="n">
        <x:v>6</x:v>
      </x:c>
      <x:c r="D997" t="str">
        <x:v>3+6+7+8+9+10</x:v>
      </x:c>
      <x:c r="E997" s="66" t="str">
        <x:f>IF(B997="Активна",'Калькулятор'!$C$15*'Калькулятор'!$C$18*'Калькулятор'!$C$19*'Калькулятор'!$C$20*'Калькулятор'!$C$21*'Калькулятор'!$C$22,"")</x:f>
      </x:c>
      <x:c r="F997" s="68" t="n">
        <x:f>IF(B997="Активна",'Калькулятор'!$B$9,0)</x:f>
        <x:v>0</x:v>
      </x:c>
      <x:c r="G997" t="str">
        <x:f>IF(B997&lt;&gt;"Активна","",IF(AND('Калькулятор'!$E$15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$15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97" s="68" t="n">
        <x:f>IF(B997="Активна",F997*E997,0)</x:f>
        <x:v>0</x:v>
      </x:c>
      <x:c r="I997" s="68" t="n">
        <x:f>IF(AND(B997="Активна",G997&lt;&gt;"Програш"),F997*E997,0)</x:f>
        <x:v>0</x:v>
      </x:c>
      <x:c r="J997" s="68" t="n">
        <x:f>IF(AND(B997="Активна",G997="Виграш"),F997*E997,0)</x:f>
        <x:v>0</x:v>
      </x:c>
    </x:row>
    <x:row r="998">
      <x:c r="A998" t="n">
        <x:v>997</x:v>
      </x:c>
      <x:c r="B998" t="str">
        <x:f>IF(AND(C998='Калькулятор'!$B$6,'Калькулятор'!$D$13="Так",'Калькулятор'!$D$15="Так",'Калькулятор'!$D$18="Так",'Калькулятор'!$D$19="Так",'Калькулятор'!$D$20="Так",'Калькулятор'!$D$21="Так",'Калькулятор'!$D$22="Так"),"Активна","")</x:f>
      </x:c>
      <x:c r="C998" t="n">
        <x:v>7</x:v>
      </x:c>
      <x:c r="D998" t="str">
        <x:v>1+3+6+7+8+9+10</x:v>
      </x:c>
      <x:c r="E998" s="66" t="str">
        <x:f>IF(B998="Активна",'Калькулятор'!$C$13*'Калькулятор'!$C$15*'Калькулятор'!$C$18*'Калькулятор'!$C$19*'Калькулятор'!$C$20*'Калькулятор'!$C$21*'Калькулятор'!$C$22,"")</x:f>
      </x:c>
      <x:c r="F998" s="68" t="n">
        <x:f>IF(B998="Активна",'Калькулятор'!$B$9,0)</x:f>
        <x:v>0</x:v>
      </x:c>
      <x:c r="G998" t="str">
        <x:f>IF(B998&lt;&gt;"Активна","",IF(AND('Калькулятор'!$E$13="Виграш",'Калькулятор'!$E$15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$15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98" s="68" t="n">
        <x:f>IF(B998="Активна",F998*E998,0)</x:f>
        <x:v>0</x:v>
      </x:c>
      <x:c r="I998" s="68" t="n">
        <x:f>IF(AND(B998="Активна",G998&lt;&gt;"Програш"),F998*E998,0)</x:f>
        <x:v>0</x:v>
      </x:c>
      <x:c r="J998" s="68" t="n">
        <x:f>IF(AND(B998="Активна",G998="Виграш"),F998*E998,0)</x:f>
        <x:v>0</x:v>
      </x:c>
    </x:row>
    <x:row r="999">
      <x:c r="A999" t="n">
        <x:v>998</x:v>
      </x:c>
      <x:c r="B999" t="str">
        <x:f>IF(AND(C999='Калькулятор'!$B$6,'Калькулятор'!$D$14="Так",'Калькулятор'!$D$15="Так",'Калькулятор'!$D$18="Так",'Калькулятор'!$D$19="Так",'Калькулятор'!$D$20="Так",'Калькулятор'!$D$21="Так",'Калькулятор'!$D$22="Так"),"Активна","")</x:f>
      </x:c>
      <x:c r="C999" t="n">
        <x:v>7</x:v>
      </x:c>
      <x:c r="D999" t="str">
        <x:v>2+3+6+7+8+9+10</x:v>
      </x:c>
      <x:c r="E999" s="66" t="str">
        <x:f>IF(B999="Активна",'Калькулятор'!$C$14*'Калькулятор'!$C$15*'Калькулятор'!$C$18*'Калькулятор'!$C$19*'Калькулятор'!$C$20*'Калькулятор'!$C$21*'Калькулятор'!$C$22,"")</x:f>
      </x:c>
      <x:c r="F999" s="68" t="n">
        <x:f>IF(B999="Активна",'Калькулятор'!$B$9,0)</x:f>
        <x:v>0</x:v>
      </x:c>
      <x:c r="G999" t="str">
        <x:f>IF(B999&lt;&gt;"Активна","",IF(AND('Калькулятор'!$E$14="Виграш",'Калькулятор'!$E$15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$14&lt;&gt;"Програш",'Калькулятор'!$E$15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999" s="68" t="n">
        <x:f>IF(B999="Активна",F999*E999,0)</x:f>
        <x:v>0</x:v>
      </x:c>
      <x:c r="I999" s="68" t="n">
        <x:f>IF(AND(B999="Активна",G999&lt;&gt;"Програш"),F999*E999,0)</x:f>
        <x:v>0</x:v>
      </x:c>
      <x:c r="J999" s="68" t="n">
        <x:f>IF(AND(B999="Активна",G999="Виграш"),F999*E999,0)</x:f>
        <x:v>0</x:v>
      </x:c>
    </x:row>
    <x:row r="1000">
      <x:c r="A1000" t="n">
        <x:v>999</x:v>
      </x:c>
      <x:c r="B1000" t="str">
        <x:f>IF(AND(C1000='Калькулятор'!$B$6,'Калькулятор'!$D$13="Так",'Калькулятор'!$D$14="Так",'Калькулятор'!$D$15="Так",'Калькулятор'!$D$18="Так",'Калькулятор'!$D$19="Так",'Калькулятор'!$D$20="Так",'Калькулятор'!$D$21="Так",'Калькулятор'!$D$22="Так"),"Активна","")</x:f>
      </x:c>
      <x:c r="C1000" t="n">
        <x:v>8</x:v>
      </x:c>
      <x:c r="D1000" t="str">
        <x:v>1+2+3+6+7+8+9+10</x:v>
      </x:c>
      <x:c r="E1000" s="66" t="str">
        <x:f>IF(B1000="Активна",'Калькулятор'!$C$13*'Калькулятор'!$C$14*'Калькулятор'!$C$15*'Калькулятор'!$C$18*'Калькулятор'!$C$19*'Калькулятор'!$C$20*'Калькулятор'!$C$21*'Калькулятор'!$C$22,"")</x:f>
      </x:c>
      <x:c r="F1000" s="68" t="n">
        <x:f>IF(B1000="Активна",'Калькулятор'!$B$9,0)</x:f>
        <x:v>0</x:v>
      </x:c>
      <x:c r="G1000" t="str">
        <x:f>IF(B1000&lt;&gt;"Активна","",IF(AND('Калькулятор'!$E$13="Виграш",'Калькулятор'!$E$14="Виграш",'Калькулятор'!$E$15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1000" s="68" t="n">
        <x:f>IF(B1000="Активна",F1000*E1000,0)</x:f>
        <x:v>0</x:v>
      </x:c>
      <x:c r="I1000" s="68" t="n">
        <x:f>IF(AND(B1000="Активна",G1000&lt;&gt;"Програш"),F1000*E1000,0)</x:f>
        <x:v>0</x:v>
      </x:c>
      <x:c r="J1000" s="68" t="n">
        <x:f>IF(AND(B1000="Активна",G1000="Виграш"),F1000*E1000,0)</x:f>
        <x:v>0</x:v>
      </x:c>
    </x:row>
    <x:row r="1001">
      <x:c r="A1001" t="n">
        <x:v>1000</x:v>
      </x:c>
      <x:c r="B1001" t="str">
        <x:f>IF(AND(C1001='Калькулятор'!$B$6,'Калькулятор'!$D$16="Так",'Калькулятор'!$D$18="Так",'Калькулятор'!$D$19="Так",'Калькулятор'!$D$20="Так",'Калькулятор'!$D$21="Так",'Калькулятор'!$D$22="Так"),"Активна","")</x:f>
      </x:c>
      <x:c r="C1001" t="n">
        <x:v>6</x:v>
      </x:c>
      <x:c r="D1001" t="str">
        <x:v>4+6+7+8+9+10</x:v>
      </x:c>
      <x:c r="E1001" s="66" t="str">
        <x:f>IF(B1001="Активна",'Калькулятор'!$C$16*'Калькулятор'!$C$18*'Калькулятор'!$C$19*'Калькулятор'!$C$20*'Калькулятор'!$C$21*'Калькулятор'!$C$22,"")</x:f>
      </x:c>
      <x:c r="F1001" s="68" t="n">
        <x:f>IF(B1001="Активна",'Калькулятор'!$B$9,0)</x:f>
        <x:v>0</x:v>
      </x:c>
      <x:c r="G1001" t="str">
        <x:f>IF(B1001&lt;&gt;"Активна","",IF(AND('Калькулятор'!$E$16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$16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1001" s="68" t="n">
        <x:f>IF(B1001="Активна",F1001*E1001,0)</x:f>
        <x:v>0</x:v>
      </x:c>
      <x:c r="I1001" s="68" t="n">
        <x:f>IF(AND(B1001="Активна",G1001&lt;&gt;"Програш"),F1001*E1001,0)</x:f>
        <x:v>0</x:v>
      </x:c>
      <x:c r="J1001" s="68" t="n">
        <x:f>IF(AND(B1001="Активна",G1001="Виграш"),F1001*E1001,0)</x:f>
        <x:v>0</x:v>
      </x:c>
    </x:row>
    <x:row r="1002">
      <x:c r="A1002" t="n">
        <x:v>1001</x:v>
      </x:c>
      <x:c r="B1002" t="str">
        <x:f>IF(AND(C1002='Калькулятор'!$B$6,'Калькулятор'!$D$13="Так",'Калькулятор'!$D$16="Так",'Калькулятор'!$D$18="Так",'Калькулятор'!$D$19="Так",'Калькулятор'!$D$20="Так",'Калькулятор'!$D$21="Так",'Калькулятор'!$D$22="Так"),"Активна","")</x:f>
      </x:c>
      <x:c r="C1002" t="n">
        <x:v>7</x:v>
      </x:c>
      <x:c r="D1002" t="str">
        <x:v>1+4+6+7+8+9+10</x:v>
      </x:c>
      <x:c r="E1002" s="66" t="str">
        <x:f>IF(B1002="Активна",'Калькулятор'!$C$13*'Калькулятор'!$C$16*'Калькулятор'!$C$18*'Калькулятор'!$C$19*'Калькулятор'!$C$20*'Калькулятор'!$C$21*'Калькулятор'!$C$22,"")</x:f>
      </x:c>
      <x:c r="F1002" s="68" t="n">
        <x:f>IF(B1002="Активна",'Калькулятор'!$B$9,0)</x:f>
        <x:v>0</x:v>
      </x:c>
      <x:c r="G1002" t="str">
        <x:f>IF(B1002&lt;&gt;"Активна","",IF(AND('Калькулятор'!$E$13="Виграш",'Калькулятор'!$E$16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$16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1002" s="68" t="n">
        <x:f>IF(B1002="Активна",F1002*E1002,0)</x:f>
        <x:v>0</x:v>
      </x:c>
      <x:c r="I1002" s="68" t="n">
        <x:f>IF(AND(B1002="Активна",G1002&lt;&gt;"Програш"),F1002*E1002,0)</x:f>
        <x:v>0</x:v>
      </x:c>
      <x:c r="J1002" s="68" t="n">
        <x:f>IF(AND(B1002="Активна",G1002="Виграш"),F1002*E1002,0)</x:f>
        <x:v>0</x:v>
      </x:c>
    </x:row>
    <x:row r="1003">
      <x:c r="A1003" t="n">
        <x:v>1002</x:v>
      </x:c>
      <x:c r="B1003" t="str">
        <x:f>IF(AND(C1003='Калькулятор'!$B$6,'Калькулятор'!$D$14="Так",'Калькулятор'!$D$16="Так",'Калькулятор'!$D$18="Так",'Калькулятор'!$D$19="Так",'Калькулятор'!$D$20="Так",'Калькулятор'!$D$21="Так",'Калькулятор'!$D$22="Так"),"Активна","")</x:f>
      </x:c>
      <x:c r="C1003" t="n">
        <x:v>7</x:v>
      </x:c>
      <x:c r="D1003" t="str">
        <x:v>2+4+6+7+8+9+10</x:v>
      </x:c>
      <x:c r="E1003" s="66" t="str">
        <x:f>IF(B1003="Активна",'Калькулятор'!$C$14*'Калькулятор'!$C$16*'Калькулятор'!$C$18*'Калькулятор'!$C$19*'Калькулятор'!$C$20*'Калькулятор'!$C$21*'Калькулятор'!$C$22,"")</x:f>
      </x:c>
      <x:c r="F1003" s="68" t="n">
        <x:f>IF(B1003="Активна",'Калькулятор'!$B$9,0)</x:f>
        <x:v>0</x:v>
      </x:c>
      <x:c r="G1003" t="str">
        <x:f>IF(B1003&lt;&gt;"Активна","",IF(AND('Калькулятор'!$E$14="Виграш",'Калькулятор'!$E$16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$14&lt;&gt;"Програш",'Калькулятор'!$E$16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1003" s="68" t="n">
        <x:f>IF(B1003="Активна",F1003*E1003,0)</x:f>
        <x:v>0</x:v>
      </x:c>
      <x:c r="I1003" s="68" t="n">
        <x:f>IF(AND(B1003="Активна",G1003&lt;&gt;"Програш"),F1003*E1003,0)</x:f>
        <x:v>0</x:v>
      </x:c>
      <x:c r="J1003" s="68" t="n">
        <x:f>IF(AND(B1003="Активна",G1003="Виграш"),F1003*E1003,0)</x:f>
        <x:v>0</x:v>
      </x:c>
    </x:row>
    <x:row r="1004">
      <x:c r="A1004" t="n">
        <x:v>1003</x:v>
      </x:c>
      <x:c r="B1004" t="str">
        <x:f>IF(AND(C1004='Калькулятор'!$B$6,'Калькулятор'!$D$13="Так",'Калькулятор'!$D$14="Так",'Калькулятор'!$D$16="Так",'Калькулятор'!$D$18="Так",'Калькулятор'!$D$19="Так",'Калькулятор'!$D$20="Так",'Калькулятор'!$D$21="Так",'Калькулятор'!$D$22="Так"),"Активна","")</x:f>
      </x:c>
      <x:c r="C1004" t="n">
        <x:v>8</x:v>
      </x:c>
      <x:c r="D1004" t="str">
        <x:v>1+2+4+6+7+8+9+10</x:v>
      </x:c>
      <x:c r="E1004" s="66" t="str">
        <x:f>IF(B1004="Активна",'Калькулятор'!$C$13*'Калькулятор'!$C$14*'Калькулятор'!$C$16*'Калькулятор'!$C$18*'Калькулятор'!$C$19*'Калькулятор'!$C$20*'Калькулятор'!$C$21*'Калькулятор'!$C$22,"")</x:f>
      </x:c>
      <x:c r="F1004" s="68" t="n">
        <x:f>IF(B1004="Активна",'Калькулятор'!$B$9,0)</x:f>
        <x:v>0</x:v>
      </x:c>
      <x:c r="G1004" t="str">
        <x:f>IF(B1004&lt;&gt;"Активна","",IF(AND('Калькулятор'!$E$13="Виграш",'Калькулятор'!$E$14="Виграш",'Калькулятор'!$E$16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$16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1004" s="68" t="n">
        <x:f>IF(B1004="Активна",F1004*E1004,0)</x:f>
        <x:v>0</x:v>
      </x:c>
      <x:c r="I1004" s="68" t="n">
        <x:f>IF(AND(B1004="Активна",G1004&lt;&gt;"Програш"),F1004*E1004,0)</x:f>
        <x:v>0</x:v>
      </x:c>
      <x:c r="J1004" s="68" t="n">
        <x:f>IF(AND(B1004="Активна",G1004="Виграш"),F1004*E1004,0)</x:f>
        <x:v>0</x:v>
      </x:c>
    </x:row>
    <x:row r="1005">
      <x:c r="A1005" t="n">
        <x:v>1004</x:v>
      </x:c>
      <x:c r="B1005" t="str">
        <x:f>IF(AND(C1005='Калькулятор'!$B$6,'Калькулятор'!$D$15="Так",'Калькулятор'!$D$16="Так",'Калькулятор'!$D$18="Так",'Калькулятор'!$D$19="Так",'Калькулятор'!$D$20="Так",'Калькулятор'!$D$21="Так",'Калькулятор'!$D$22="Так"),"Активна","")</x:f>
      </x:c>
      <x:c r="C1005" t="n">
        <x:v>7</x:v>
      </x:c>
      <x:c r="D1005" t="str">
        <x:v>3+4+6+7+8+9+10</x:v>
      </x:c>
      <x:c r="E1005" s="66" t="str">
        <x:f>IF(B1005="Активна",'Калькулятор'!$C$15*'Калькулятор'!$C$16*'Калькулятор'!$C$18*'Калькулятор'!$C$19*'Калькулятор'!$C$20*'Калькулятор'!$C$21*'Калькулятор'!$C$22,"")</x:f>
      </x:c>
      <x:c r="F1005" s="68" t="n">
        <x:f>IF(B1005="Активна",'Калькулятор'!$B$9,0)</x:f>
        <x:v>0</x:v>
      </x:c>
      <x:c r="G1005" t="str">
        <x:f>IF(B1005&lt;&gt;"Активна","",IF(AND('Калькулятор'!$E$15="Виграш",'Калькулятор'!$E$16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$15&lt;&gt;"Програш",'Калькулятор'!$E$16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1005" s="68" t="n">
        <x:f>IF(B1005="Активна",F1005*E1005,0)</x:f>
        <x:v>0</x:v>
      </x:c>
      <x:c r="I1005" s="68" t="n">
        <x:f>IF(AND(B1005="Активна",G1005&lt;&gt;"Програш"),F1005*E1005,0)</x:f>
        <x:v>0</x:v>
      </x:c>
      <x:c r="J1005" s="68" t="n">
        <x:f>IF(AND(B1005="Активна",G1005="Виграш"),F1005*E1005,0)</x:f>
        <x:v>0</x:v>
      </x:c>
    </x:row>
    <x:row r="1006">
      <x:c r="A1006" t="n">
        <x:v>1005</x:v>
      </x:c>
      <x:c r="B1006" t="str">
        <x:f>IF(AND(C1006='Калькулятор'!$B$6,'Калькулятор'!$D$13="Так",'Калькулятор'!$D$15="Так",'Калькулятор'!$D$16="Так",'Калькулятор'!$D$18="Так",'Калькулятор'!$D$19="Так",'Калькулятор'!$D$20="Так",'Калькулятор'!$D$21="Так",'Калькулятор'!$D$22="Так"),"Активна","")</x:f>
      </x:c>
      <x:c r="C1006" t="n">
        <x:v>8</x:v>
      </x:c>
      <x:c r="D1006" t="str">
        <x:v>1+3+4+6+7+8+9+10</x:v>
      </x:c>
      <x:c r="E1006" s="66" t="str">
        <x:f>IF(B1006="Активна",'Калькулятор'!$C$13*'Калькулятор'!$C$15*'Калькулятор'!$C$16*'Калькулятор'!$C$18*'Калькулятор'!$C$19*'Калькулятор'!$C$20*'Калькулятор'!$C$21*'Калькулятор'!$C$22,"")</x:f>
      </x:c>
      <x:c r="F1006" s="68" t="n">
        <x:f>IF(B1006="Активна",'Калькулятор'!$B$9,0)</x:f>
        <x:v>0</x:v>
      </x:c>
      <x:c r="G1006" t="str">
        <x:f>IF(B1006&lt;&gt;"Активна","",IF(AND('Калькулятор'!$E$13="Виграш",'Калькулятор'!$E$15="Виграш",'Калькулятор'!$E$16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$15&lt;&gt;"Програш",'Калькулятор'!$E$16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1006" s="68" t="n">
        <x:f>IF(B1006="Активна",F1006*E1006,0)</x:f>
        <x:v>0</x:v>
      </x:c>
      <x:c r="I1006" s="68" t="n">
        <x:f>IF(AND(B1006="Активна",G1006&lt;&gt;"Програш"),F1006*E1006,0)</x:f>
        <x:v>0</x:v>
      </x:c>
      <x:c r="J1006" s="68" t="n">
        <x:f>IF(AND(B1006="Активна",G1006="Виграш"),F1006*E1006,0)</x:f>
        <x:v>0</x:v>
      </x:c>
    </x:row>
    <x:row r="1007">
      <x:c r="A1007" t="n">
        <x:v>1006</x:v>
      </x:c>
      <x:c r="B1007" t="str">
        <x:f>IF(AND(C1007='Калькулятор'!$B$6,'Калькулятор'!$D$14="Так",'Калькулятор'!$D$15="Так",'Калькулятор'!$D$16="Так",'Калькулятор'!$D$18="Так",'Калькулятор'!$D$19="Так",'Калькулятор'!$D$20="Так",'Калькулятор'!$D$21="Так",'Калькулятор'!$D$22="Так"),"Активна","")</x:f>
      </x:c>
      <x:c r="C1007" t="n">
        <x:v>8</x:v>
      </x:c>
      <x:c r="D1007" t="str">
        <x:v>2+3+4+6+7+8+9+10</x:v>
      </x:c>
      <x:c r="E1007" s="66" t="str">
        <x:f>IF(B1007="Активна",'Калькулятор'!$C$14*'Калькулятор'!$C$15*'Калькулятор'!$C$16*'Калькулятор'!$C$18*'Калькулятор'!$C$19*'Калькулятор'!$C$20*'Калькулятор'!$C$21*'Калькулятор'!$C$22,"")</x:f>
      </x:c>
      <x:c r="F1007" s="68" t="n">
        <x:f>IF(B1007="Активна",'Калькулятор'!$B$9,0)</x:f>
        <x:v>0</x:v>
      </x:c>
      <x:c r="G1007" t="str">
        <x:f>IF(B1007&lt;&gt;"Активна","",IF(AND('Калькулятор'!$E$14="Виграш",'Калькулятор'!$E$15="Виграш",'Калькулятор'!$E$16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$14&lt;&gt;"Програш",'Калькулятор'!$E$15&lt;&gt;"Програш",'Калькулятор'!$E$16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1007" s="68" t="n">
        <x:f>IF(B1007="Активна",F1007*E1007,0)</x:f>
        <x:v>0</x:v>
      </x:c>
      <x:c r="I1007" s="68" t="n">
        <x:f>IF(AND(B1007="Активна",G1007&lt;&gt;"Програш"),F1007*E1007,0)</x:f>
        <x:v>0</x:v>
      </x:c>
      <x:c r="J1007" s="68" t="n">
        <x:f>IF(AND(B1007="Активна",G1007="Виграш"),F1007*E1007,0)</x:f>
        <x:v>0</x:v>
      </x:c>
    </x:row>
    <x:row r="1008">
      <x:c r="A1008" t="n">
        <x:v>1007</x:v>
      </x:c>
      <x:c r="B1008" t="str">
        <x:f>IF(AND(C1008='Калькулятор'!$B$6,'Калькулятор'!$D$13="Так",'Калькулятор'!$D$14="Так",'Калькулятор'!$D$15="Так",'Калькулятор'!$D$16="Так",'Калькулятор'!$D$18="Так",'Калькулятор'!$D$19="Так",'Калькулятор'!$D$20="Так",'Калькулятор'!$D$21="Так",'Калькулятор'!$D$22="Так"),"Активна","")</x:f>
      </x:c>
      <x:c r="C1008" t="n">
        <x:v>9</x:v>
      </x:c>
      <x:c r="D1008" t="str">
        <x:v>1+2+3+4+6+7+8+9+10</x:v>
      </x:c>
      <x:c r="E1008" s="66" t="str">
        <x:f>IF(B1008="Активна",'Калькулятор'!$C$13*'Калькулятор'!$C$14*'Калькулятор'!$C$15*'Калькулятор'!$C$16*'Калькулятор'!$C$18*'Калькулятор'!$C$19*'Калькулятор'!$C$20*'Калькулятор'!$C$21*'Калькулятор'!$C$22,"")</x:f>
      </x:c>
      <x:c r="F1008" s="68" t="n">
        <x:f>IF(B1008="Активна",'Калькулятор'!$B$9,0)</x:f>
        <x:v>0</x:v>
      </x:c>
      <x:c r="G1008" t="str">
        <x:f>IF(B1008&lt;&gt;"Активна","",IF(AND('Калькулятор'!$E$13="Виграш",'Калькулятор'!$E$14="Виграш",'Калькулятор'!$E$15="Виграш",'Калькулятор'!$E$16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1008" s="68" t="n">
        <x:f>IF(B1008="Активна",F1008*E1008,0)</x:f>
        <x:v>0</x:v>
      </x:c>
      <x:c r="I1008" s="68" t="n">
        <x:f>IF(AND(B1008="Активна",G1008&lt;&gt;"Програш"),F1008*E1008,0)</x:f>
        <x:v>0</x:v>
      </x:c>
      <x:c r="J1008" s="68" t="n">
        <x:f>IF(AND(B1008="Активна",G1008="Виграш"),F1008*E1008,0)</x:f>
        <x:v>0</x:v>
      </x:c>
    </x:row>
    <x:row r="1009">
      <x:c r="A1009" t="n">
        <x:v>1008</x:v>
      </x:c>
      <x:c r="B1009" t="str">
        <x:f>IF(AND(C1009='Калькулятор'!$B$6,'Калькулятор'!$D$17="Так",'Калькулятор'!$D$18="Так",'Калькулятор'!$D$19="Так",'Калькулятор'!$D$20="Так",'Калькулятор'!$D$21="Так",'Калькулятор'!$D$22="Так"),"Активна","")</x:f>
      </x:c>
      <x:c r="C1009" t="n">
        <x:v>6</x:v>
      </x:c>
      <x:c r="D1009" t="str">
        <x:v>5+6+7+8+9+10</x:v>
      </x:c>
      <x:c r="E1009" s="66" t="str">
        <x:f>IF(B1009="Активна",'Калькулятор'!$C$17*'Калькулятор'!$C$18*'Калькулятор'!$C$19*'Калькулятор'!$C$20*'Калькулятор'!$C$21*'Калькулятор'!$C$22,"")</x:f>
      </x:c>
      <x:c r="F1009" s="68" t="n">
        <x:f>IF(B1009="Активна",'Калькулятор'!$B$9,0)</x:f>
        <x:v>0</x:v>
      </x:c>
      <x:c r="G1009" t="str">
        <x:f>IF(B1009&lt;&gt;"Активна","",IF(AND('Калькулятор'!$E$17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$17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1009" s="68" t="n">
        <x:f>IF(B1009="Активна",F1009*E1009,0)</x:f>
        <x:v>0</x:v>
      </x:c>
      <x:c r="I1009" s="68" t="n">
        <x:f>IF(AND(B1009="Активна",G1009&lt;&gt;"Програш"),F1009*E1009,0)</x:f>
        <x:v>0</x:v>
      </x:c>
      <x:c r="J1009" s="68" t="n">
        <x:f>IF(AND(B1009="Активна",G1009="Виграш"),F1009*E1009,0)</x:f>
        <x:v>0</x:v>
      </x:c>
    </x:row>
    <x:row r="1010">
      <x:c r="A1010" t="n">
        <x:v>1009</x:v>
      </x:c>
      <x:c r="B1010" t="str">
        <x:f>IF(AND(C1010='Калькулятор'!$B$6,'Калькулятор'!$D$13="Так",'Калькулятор'!$D$17="Так",'Калькулятор'!$D$18="Так",'Калькулятор'!$D$19="Так",'Калькулятор'!$D$20="Так",'Калькулятор'!$D$21="Так",'Калькулятор'!$D$22="Так"),"Активна","")</x:f>
      </x:c>
      <x:c r="C1010" t="n">
        <x:v>7</x:v>
      </x:c>
      <x:c r="D1010" t="str">
        <x:v>1+5+6+7+8+9+10</x:v>
      </x:c>
      <x:c r="E1010" s="66" t="str">
        <x:f>IF(B1010="Активна",'Калькулятор'!$C$13*'Калькулятор'!$C$17*'Калькулятор'!$C$18*'Калькулятор'!$C$19*'Калькулятор'!$C$20*'Калькулятор'!$C$21*'Калькулятор'!$C$22,"")</x:f>
      </x:c>
      <x:c r="F1010" s="68" t="n">
        <x:f>IF(B1010="Активна",'Калькулятор'!$B$9,0)</x:f>
        <x:v>0</x:v>
      </x:c>
      <x:c r="G1010" t="str">
        <x:f>IF(B1010&lt;&gt;"Активна","",IF(AND('Калькулятор'!$E$13="Виграш",'Калькулятор'!$E$17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1010" s="68" t="n">
        <x:f>IF(B1010="Активна",F1010*E1010,0)</x:f>
        <x:v>0</x:v>
      </x:c>
      <x:c r="I1010" s="68" t="n">
        <x:f>IF(AND(B1010="Активна",G1010&lt;&gt;"Програш"),F1010*E1010,0)</x:f>
        <x:v>0</x:v>
      </x:c>
      <x:c r="J1010" s="68" t="n">
        <x:f>IF(AND(B1010="Активна",G1010="Виграш"),F1010*E1010,0)</x:f>
        <x:v>0</x:v>
      </x:c>
    </x:row>
    <x:row r="1011">
      <x:c r="A1011" t="n">
        <x:v>1010</x:v>
      </x:c>
      <x:c r="B1011" t="str">
        <x:f>IF(AND(C1011='Калькулятор'!$B$6,'Калькулятор'!$D$14="Так",'Калькулятор'!$D$17="Так",'Калькулятор'!$D$18="Так",'Калькулятор'!$D$19="Так",'Калькулятор'!$D$20="Так",'Калькулятор'!$D$21="Так",'Калькулятор'!$D$22="Так"),"Активна","")</x:f>
      </x:c>
      <x:c r="C1011" t="n">
        <x:v>7</x:v>
      </x:c>
      <x:c r="D1011" t="str">
        <x:v>2+5+6+7+8+9+10</x:v>
      </x:c>
      <x:c r="E1011" s="66" t="str">
        <x:f>IF(B1011="Активна",'Калькулятор'!$C$14*'Калькулятор'!$C$17*'Калькулятор'!$C$18*'Калькулятор'!$C$19*'Калькулятор'!$C$20*'Калькулятор'!$C$21*'Калькулятор'!$C$22,"")</x:f>
      </x:c>
      <x:c r="F1011" s="68" t="n">
        <x:f>IF(B1011="Активна",'Калькулятор'!$B$9,0)</x:f>
        <x:v>0</x:v>
      </x:c>
      <x:c r="G1011" t="str">
        <x:f>IF(B1011&lt;&gt;"Активна","",IF(AND('Калькулятор'!$E$14="Виграш",'Калькулятор'!$E$17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$14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1011" s="68" t="n">
        <x:f>IF(B1011="Активна",F1011*E1011,0)</x:f>
        <x:v>0</x:v>
      </x:c>
      <x:c r="I1011" s="68" t="n">
        <x:f>IF(AND(B1011="Активна",G1011&lt;&gt;"Програш"),F1011*E1011,0)</x:f>
        <x:v>0</x:v>
      </x:c>
      <x:c r="J1011" s="68" t="n">
        <x:f>IF(AND(B1011="Активна",G1011="Виграш"),F1011*E1011,0)</x:f>
        <x:v>0</x:v>
      </x:c>
    </x:row>
    <x:row r="1012">
      <x:c r="A1012" t="n">
        <x:v>1011</x:v>
      </x:c>
      <x:c r="B1012" t="str">
        <x:f>IF(AND(C1012='Калькулятор'!$B$6,'Калькулятор'!$D$13="Так",'Калькулятор'!$D$14="Так",'Калькулятор'!$D$17="Так",'Калькулятор'!$D$18="Так",'Калькулятор'!$D$19="Так",'Калькулятор'!$D$20="Так",'Калькулятор'!$D$21="Так",'Калькулятор'!$D$22="Так"),"Активна","")</x:f>
      </x:c>
      <x:c r="C1012" t="n">
        <x:v>8</x:v>
      </x:c>
      <x:c r="D1012" t="str">
        <x:v>1+2+5+6+7+8+9+10</x:v>
      </x:c>
      <x:c r="E1012" s="66" t="str">
        <x:f>IF(B1012="Активна",'Калькулятор'!$C$13*'Калькулятор'!$C$14*'Калькулятор'!$C$17*'Калькулятор'!$C$18*'Калькулятор'!$C$19*'Калькулятор'!$C$20*'Калькулятор'!$C$21*'Калькулятор'!$C$22,"")</x:f>
      </x:c>
      <x:c r="F1012" s="68" t="n">
        <x:f>IF(B1012="Активна",'Калькулятор'!$B$9,0)</x:f>
        <x:v>0</x:v>
      </x:c>
      <x:c r="G1012" t="str">
        <x:f>IF(B1012&lt;&gt;"Активна","",IF(AND('Калькулятор'!$E$13="Виграш",'Калькулятор'!$E$14="Виграш",'Калькулятор'!$E$17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1012" s="68" t="n">
        <x:f>IF(B1012="Активна",F1012*E1012,0)</x:f>
        <x:v>0</x:v>
      </x:c>
      <x:c r="I1012" s="68" t="n">
        <x:f>IF(AND(B1012="Активна",G1012&lt;&gt;"Програш"),F1012*E1012,0)</x:f>
        <x:v>0</x:v>
      </x:c>
      <x:c r="J1012" s="68" t="n">
        <x:f>IF(AND(B1012="Активна",G1012="Виграш"),F1012*E1012,0)</x:f>
        <x:v>0</x:v>
      </x:c>
    </x:row>
    <x:row r="1013">
      <x:c r="A1013" t="n">
        <x:v>1012</x:v>
      </x:c>
      <x:c r="B1013" t="str">
        <x:f>IF(AND(C1013='Калькулятор'!$B$6,'Калькулятор'!$D$15="Так",'Калькулятор'!$D$17="Так",'Калькулятор'!$D$18="Так",'Калькулятор'!$D$19="Так",'Калькулятор'!$D$20="Так",'Калькулятор'!$D$21="Так",'Калькулятор'!$D$22="Так"),"Активна","")</x:f>
      </x:c>
      <x:c r="C1013" t="n">
        <x:v>7</x:v>
      </x:c>
      <x:c r="D1013" t="str">
        <x:v>3+5+6+7+8+9+10</x:v>
      </x:c>
      <x:c r="E1013" s="66" t="str">
        <x:f>IF(B1013="Активна",'Калькулятор'!$C$15*'Калькулятор'!$C$17*'Калькулятор'!$C$18*'Калькулятор'!$C$19*'Калькулятор'!$C$20*'Калькулятор'!$C$21*'Калькулятор'!$C$22,"")</x:f>
      </x:c>
      <x:c r="F1013" s="68" t="n">
        <x:f>IF(B1013="Активна",'Калькулятор'!$B$9,0)</x:f>
        <x:v>0</x:v>
      </x:c>
      <x:c r="G1013" t="str">
        <x:f>IF(B1013&lt;&gt;"Активна","",IF(AND('Калькулятор'!$E$15="Виграш",'Калькулятор'!$E$17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$15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1013" s="68" t="n">
        <x:f>IF(B1013="Активна",F1013*E1013,0)</x:f>
        <x:v>0</x:v>
      </x:c>
      <x:c r="I1013" s="68" t="n">
        <x:f>IF(AND(B1013="Активна",G1013&lt;&gt;"Програш"),F1013*E1013,0)</x:f>
        <x:v>0</x:v>
      </x:c>
      <x:c r="J1013" s="68" t="n">
        <x:f>IF(AND(B1013="Активна",G1013="Виграш"),F1013*E1013,0)</x:f>
        <x:v>0</x:v>
      </x:c>
    </x:row>
    <x:row r="1014">
      <x:c r="A1014" t="n">
        <x:v>1013</x:v>
      </x:c>
      <x:c r="B1014" t="str">
        <x:f>IF(AND(C1014='Калькулятор'!$B$6,'Калькулятор'!$D$13="Так",'Калькулятор'!$D$15="Так",'Калькулятор'!$D$17="Так",'Калькулятор'!$D$18="Так",'Калькулятор'!$D$19="Так",'Калькулятор'!$D$20="Так",'Калькулятор'!$D$21="Так",'Калькулятор'!$D$22="Так"),"Активна","")</x:f>
      </x:c>
      <x:c r="C1014" t="n">
        <x:v>8</x:v>
      </x:c>
      <x:c r="D1014" t="str">
        <x:v>1+3+5+6+7+8+9+10</x:v>
      </x:c>
      <x:c r="E1014" s="66" t="str">
        <x:f>IF(B1014="Активна",'Калькулятор'!$C$13*'Калькулятор'!$C$15*'Калькулятор'!$C$17*'Калькулятор'!$C$18*'Калькулятор'!$C$19*'Калькулятор'!$C$20*'Калькулятор'!$C$21*'Калькулятор'!$C$22,"")</x:f>
      </x:c>
      <x:c r="F1014" s="68" t="n">
        <x:f>IF(B1014="Активна",'Калькулятор'!$B$9,0)</x:f>
        <x:v>0</x:v>
      </x:c>
      <x:c r="G1014" t="str">
        <x:f>IF(B1014&lt;&gt;"Активна","",IF(AND('Калькулятор'!$E$13="Виграш",'Калькулятор'!$E$15="Виграш",'Калькулятор'!$E$17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$15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1014" s="68" t="n">
        <x:f>IF(B1014="Активна",F1014*E1014,0)</x:f>
        <x:v>0</x:v>
      </x:c>
      <x:c r="I1014" s="68" t="n">
        <x:f>IF(AND(B1014="Активна",G1014&lt;&gt;"Програш"),F1014*E1014,0)</x:f>
        <x:v>0</x:v>
      </x:c>
      <x:c r="J1014" s="68" t="n">
        <x:f>IF(AND(B1014="Активна",G1014="Виграш"),F1014*E1014,0)</x:f>
        <x:v>0</x:v>
      </x:c>
    </x:row>
    <x:row r="1015">
      <x:c r="A1015" t="n">
        <x:v>1014</x:v>
      </x:c>
      <x:c r="B1015" t="str">
        <x:f>IF(AND(C1015='Калькулятор'!$B$6,'Калькулятор'!$D$14="Так",'Калькулятор'!$D$15="Так",'Калькулятор'!$D$17="Так",'Калькулятор'!$D$18="Так",'Калькулятор'!$D$19="Так",'Калькулятор'!$D$20="Так",'Калькулятор'!$D$21="Так",'Калькулятор'!$D$22="Так"),"Активна","")</x:f>
      </x:c>
      <x:c r="C1015" t="n">
        <x:v>8</x:v>
      </x:c>
      <x:c r="D1015" t="str">
        <x:v>2+3+5+6+7+8+9+10</x:v>
      </x:c>
      <x:c r="E1015" s="66" t="str">
        <x:f>IF(B1015="Активна",'Калькулятор'!$C$14*'Калькулятор'!$C$15*'Калькулятор'!$C$17*'Калькулятор'!$C$18*'Калькулятор'!$C$19*'Калькулятор'!$C$20*'Калькулятор'!$C$21*'Калькулятор'!$C$22,"")</x:f>
      </x:c>
      <x:c r="F1015" s="68" t="n">
        <x:f>IF(B1015="Активна",'Калькулятор'!$B$9,0)</x:f>
        <x:v>0</x:v>
      </x:c>
      <x:c r="G1015" t="str">
        <x:f>IF(B1015&lt;&gt;"Активна","",IF(AND('Калькулятор'!$E$14="Виграш",'Калькулятор'!$E$15="Виграш",'Калькулятор'!$E$17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$14&lt;&gt;"Програш",'Калькулятор'!$E$15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1015" s="68" t="n">
        <x:f>IF(B1015="Активна",F1015*E1015,0)</x:f>
        <x:v>0</x:v>
      </x:c>
      <x:c r="I1015" s="68" t="n">
        <x:f>IF(AND(B1015="Активна",G1015&lt;&gt;"Програш"),F1015*E1015,0)</x:f>
        <x:v>0</x:v>
      </x:c>
      <x:c r="J1015" s="68" t="n">
        <x:f>IF(AND(B1015="Активна",G1015="Виграш"),F1015*E1015,0)</x:f>
        <x:v>0</x:v>
      </x:c>
    </x:row>
    <x:row r="1016">
      <x:c r="A1016" t="n">
        <x:v>1015</x:v>
      </x:c>
      <x:c r="B1016" t="str">
        <x:f>IF(AND(C1016='Калькулятор'!$B$6,'Калькулятор'!$D$13="Так",'Калькулятор'!$D$14="Так",'Калькулятор'!$D$15="Так",'Калькулятор'!$D$17="Так",'Калькулятор'!$D$18="Так",'Калькулятор'!$D$19="Так",'Калькулятор'!$D$20="Так",'Калькулятор'!$D$21="Так",'Калькулятор'!$D$22="Так"),"Активна","")</x:f>
      </x:c>
      <x:c r="C1016" t="n">
        <x:v>9</x:v>
      </x:c>
      <x:c r="D1016" t="str">
        <x:v>1+2+3+5+6+7+8+9+10</x:v>
      </x:c>
      <x:c r="E1016" s="66" t="str">
        <x:f>IF(B1016="Активна",'Калькулятор'!$C$13*'Калькулятор'!$C$14*'Калькулятор'!$C$15*'Калькулятор'!$C$17*'Калькулятор'!$C$18*'Калькулятор'!$C$19*'Калькулятор'!$C$20*'Калькулятор'!$C$21*'Калькулятор'!$C$22,"")</x:f>
      </x:c>
      <x:c r="F1016" s="68" t="n">
        <x:f>IF(B1016="Активна",'Калькулятор'!$B$9,0)</x:f>
        <x:v>0</x:v>
      </x:c>
      <x:c r="G1016" t="str">
        <x:f>IF(B1016&lt;&gt;"Активна","",IF(AND('Калькулятор'!$E$13="Виграш",'Калькулятор'!$E$14="Виграш",'Калькулятор'!$E$15="Виграш",'Калькулятор'!$E$17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1016" s="68" t="n">
        <x:f>IF(B1016="Активна",F1016*E1016,0)</x:f>
        <x:v>0</x:v>
      </x:c>
      <x:c r="I1016" s="68" t="n">
        <x:f>IF(AND(B1016="Активна",G1016&lt;&gt;"Програш"),F1016*E1016,0)</x:f>
        <x:v>0</x:v>
      </x:c>
      <x:c r="J1016" s="68" t="n">
        <x:f>IF(AND(B1016="Активна",G1016="Виграш"),F1016*E1016,0)</x:f>
        <x:v>0</x:v>
      </x:c>
    </x:row>
    <x:row r="1017">
      <x:c r="A1017" t="n">
        <x:v>1016</x:v>
      </x:c>
      <x:c r="B1017" t="str">
        <x:f>IF(AND(C1017='Калькулятор'!$B$6,'Калькулятор'!$D$16="Так",'Калькулятор'!$D$17="Так",'Калькулятор'!$D$18="Так",'Калькулятор'!$D$19="Так",'Калькулятор'!$D$20="Так",'Калькулятор'!$D$21="Так",'Калькулятор'!$D$22="Так"),"Активна","")</x:f>
      </x:c>
      <x:c r="C1017" t="n">
        <x:v>7</x:v>
      </x:c>
      <x:c r="D1017" t="str">
        <x:v>4+5+6+7+8+9+10</x:v>
      </x:c>
      <x:c r="E1017" s="66" t="str">
        <x:f>IF(B1017="Активна",'Калькулятор'!$C$16*'Калькулятор'!$C$17*'Калькулятор'!$C$18*'Калькулятор'!$C$19*'Калькулятор'!$C$20*'Калькулятор'!$C$21*'Калькулятор'!$C$22,"")</x:f>
      </x:c>
      <x:c r="F1017" s="68" t="n">
        <x:f>IF(B1017="Активна",'Калькулятор'!$B$9,0)</x:f>
        <x:v>0</x:v>
      </x:c>
      <x:c r="G1017" t="str">
        <x:f>IF(B1017&lt;&gt;"Активна","",IF(AND('Калькулятор'!$E$16="Виграш",'Калькулятор'!$E$17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$16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1017" s="68" t="n">
        <x:f>IF(B1017="Активна",F1017*E1017,0)</x:f>
        <x:v>0</x:v>
      </x:c>
      <x:c r="I1017" s="68" t="n">
        <x:f>IF(AND(B1017="Активна",G1017&lt;&gt;"Програш"),F1017*E1017,0)</x:f>
        <x:v>0</x:v>
      </x:c>
      <x:c r="J1017" s="68" t="n">
        <x:f>IF(AND(B1017="Активна",G1017="Виграш"),F1017*E1017,0)</x:f>
        <x:v>0</x:v>
      </x:c>
    </x:row>
    <x:row r="1018">
      <x:c r="A1018" t="n">
        <x:v>1017</x:v>
      </x:c>
      <x:c r="B1018" t="str">
        <x:f>IF(AND(C1018='Калькулятор'!$B$6,'Калькулятор'!$D$13="Так",'Калькулятор'!$D$16="Так",'Калькулятор'!$D$17="Так",'Калькулятор'!$D$18="Так",'Калькулятор'!$D$19="Так",'Калькулятор'!$D$20="Так",'Калькулятор'!$D$21="Так",'Калькулятор'!$D$22="Так"),"Активна","")</x:f>
      </x:c>
      <x:c r="C1018" t="n">
        <x:v>8</x:v>
      </x:c>
      <x:c r="D1018" t="str">
        <x:v>1+4+5+6+7+8+9+10</x:v>
      </x:c>
      <x:c r="E1018" s="66" t="str">
        <x:f>IF(B1018="Активна",'Калькулятор'!$C$13*'Калькулятор'!$C$16*'Калькулятор'!$C$17*'Калькулятор'!$C$18*'Калькулятор'!$C$19*'Калькулятор'!$C$20*'Калькулятор'!$C$21*'Калькулятор'!$C$22,"")</x:f>
      </x:c>
      <x:c r="F1018" s="68" t="n">
        <x:f>IF(B1018="Активна",'Калькулятор'!$B$9,0)</x:f>
        <x:v>0</x:v>
      </x:c>
      <x:c r="G1018" t="str">
        <x:f>IF(B1018&lt;&gt;"Активна","",IF(AND('Калькулятор'!$E$13="Виграш",'Калькулятор'!$E$16="Виграш",'Калькулятор'!$E$17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$16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1018" s="68" t="n">
        <x:f>IF(B1018="Активна",F1018*E1018,0)</x:f>
        <x:v>0</x:v>
      </x:c>
      <x:c r="I1018" s="68" t="n">
        <x:f>IF(AND(B1018="Активна",G1018&lt;&gt;"Програш"),F1018*E1018,0)</x:f>
        <x:v>0</x:v>
      </x:c>
      <x:c r="J1018" s="68" t="n">
        <x:f>IF(AND(B1018="Активна",G1018="Виграш"),F1018*E1018,0)</x:f>
        <x:v>0</x:v>
      </x:c>
    </x:row>
    <x:row r="1019">
      <x:c r="A1019" t="n">
        <x:v>1018</x:v>
      </x:c>
      <x:c r="B1019" t="str">
        <x:f>IF(AND(C1019='Калькулятор'!$B$6,'Калькулятор'!$D$14="Так",'Калькулятор'!$D$16="Так",'Калькулятор'!$D$17="Так",'Калькулятор'!$D$18="Так",'Калькулятор'!$D$19="Так",'Калькулятор'!$D$20="Так",'Калькулятор'!$D$21="Так",'Калькулятор'!$D$22="Так"),"Активна","")</x:f>
      </x:c>
      <x:c r="C1019" t="n">
        <x:v>8</x:v>
      </x:c>
      <x:c r="D1019" t="str">
        <x:v>2+4+5+6+7+8+9+10</x:v>
      </x:c>
      <x:c r="E1019" s="66" t="str">
        <x:f>IF(B1019="Активна",'Калькулятор'!$C$14*'Калькулятор'!$C$16*'Калькулятор'!$C$17*'Калькулятор'!$C$18*'Калькулятор'!$C$19*'Калькулятор'!$C$20*'Калькулятор'!$C$21*'Калькулятор'!$C$22,"")</x:f>
      </x:c>
      <x:c r="F1019" s="68" t="n">
        <x:f>IF(B1019="Активна",'Калькулятор'!$B$9,0)</x:f>
        <x:v>0</x:v>
      </x:c>
      <x:c r="G1019" t="str">
        <x:f>IF(B1019&lt;&gt;"Активна","",IF(AND('Калькулятор'!$E$14="Виграш",'Калькулятор'!$E$16="Виграш",'Калькулятор'!$E$17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$14&lt;&gt;"Програш",'Калькулятор'!$E$16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1019" s="68" t="n">
        <x:f>IF(B1019="Активна",F1019*E1019,0)</x:f>
        <x:v>0</x:v>
      </x:c>
      <x:c r="I1019" s="68" t="n">
        <x:f>IF(AND(B1019="Активна",G1019&lt;&gt;"Програш"),F1019*E1019,0)</x:f>
        <x:v>0</x:v>
      </x:c>
      <x:c r="J1019" s="68" t="n">
        <x:f>IF(AND(B1019="Активна",G1019="Виграш"),F1019*E1019,0)</x:f>
        <x:v>0</x:v>
      </x:c>
    </x:row>
    <x:row r="1020">
      <x:c r="A1020" t="n">
        <x:v>1019</x:v>
      </x:c>
      <x:c r="B1020" t="str">
        <x:f>IF(AND(C1020='Калькулятор'!$B$6,'Калькулятор'!$D$13="Так",'Калькулятор'!$D$14="Так",'Калькулятор'!$D$16="Так",'Калькулятор'!$D$17="Так",'Калькулятор'!$D$18="Так",'Калькулятор'!$D$19="Так",'Калькулятор'!$D$20="Так",'Калькулятор'!$D$21="Так",'Калькулятор'!$D$22="Так"),"Активна","")</x:f>
      </x:c>
      <x:c r="C1020" t="n">
        <x:v>9</x:v>
      </x:c>
      <x:c r="D1020" t="str">
        <x:v>1+2+4+5+6+7+8+9+10</x:v>
      </x:c>
      <x:c r="E1020" s="66" t="str">
        <x:f>IF(B1020="Активна",'Калькулятор'!$C$13*'Калькулятор'!$C$14*'Калькулятор'!$C$16*'Калькулятор'!$C$17*'Калькулятор'!$C$18*'Калькулятор'!$C$19*'Калькулятор'!$C$20*'Калькулятор'!$C$21*'Калькулятор'!$C$22,"")</x:f>
      </x:c>
      <x:c r="F1020" s="68" t="n">
        <x:f>IF(B1020="Активна",'Калькулятор'!$B$9,0)</x:f>
        <x:v>0</x:v>
      </x:c>
      <x:c r="G1020" t="str">
        <x:f>IF(B1020&lt;&gt;"Активна","",IF(AND('Калькулятор'!$E$13="Виграш",'Калькулятор'!$E$14="Виграш",'Калькулятор'!$E$16="Виграш",'Калькулятор'!$E$17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$16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1020" s="68" t="n">
        <x:f>IF(B1020="Активна",F1020*E1020,0)</x:f>
        <x:v>0</x:v>
      </x:c>
      <x:c r="I1020" s="68" t="n">
        <x:f>IF(AND(B1020="Активна",G1020&lt;&gt;"Програш"),F1020*E1020,0)</x:f>
        <x:v>0</x:v>
      </x:c>
      <x:c r="J1020" s="68" t="n">
        <x:f>IF(AND(B1020="Активна",G1020="Виграш"),F1020*E1020,0)</x:f>
        <x:v>0</x:v>
      </x:c>
    </x:row>
    <x:row r="1021">
      <x:c r="A1021" t="n">
        <x:v>1020</x:v>
      </x:c>
      <x:c r="B1021" t="str">
        <x:f>IF(AND(C1021='Калькулятор'!$B$6,'Калькулятор'!$D$15="Так",'Калькулятор'!$D$16="Так",'Калькулятор'!$D$17="Так",'Калькулятор'!$D$18="Так",'Калькулятор'!$D$19="Так",'Калькулятор'!$D$20="Так",'Калькулятор'!$D$21="Так",'Калькулятор'!$D$22="Так"),"Активна","")</x:f>
      </x:c>
      <x:c r="C1021" t="n">
        <x:v>8</x:v>
      </x:c>
      <x:c r="D1021" t="str">
        <x:v>3+4+5+6+7+8+9+10</x:v>
      </x:c>
      <x:c r="E1021" s="66" t="str">
        <x:f>IF(B1021="Активна",'Калькулятор'!$C$15*'Калькулятор'!$C$16*'Калькулятор'!$C$17*'Калькулятор'!$C$18*'Калькулятор'!$C$19*'Калькулятор'!$C$20*'Калькулятор'!$C$21*'Калькулятор'!$C$22,"")</x:f>
      </x:c>
      <x:c r="F1021" s="68" t="n">
        <x:f>IF(B1021="Активна",'Калькулятор'!$B$9,0)</x:f>
        <x:v>0</x:v>
      </x:c>
      <x:c r="G1021" t="str">
        <x:f>IF(B1021&lt;&gt;"Активна","",IF(AND('Калькулятор'!$E$15="Виграш",'Калькулятор'!$E$16="Виграш",'Калькулятор'!$E$17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$15&lt;&gt;"Програш",'Калькулятор'!$E$16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1021" s="68" t="n">
        <x:f>IF(B1021="Активна",F1021*E1021,0)</x:f>
        <x:v>0</x:v>
      </x:c>
      <x:c r="I1021" s="68" t="n">
        <x:f>IF(AND(B1021="Активна",G1021&lt;&gt;"Програш"),F1021*E1021,0)</x:f>
        <x:v>0</x:v>
      </x:c>
      <x:c r="J1021" s="68" t="n">
        <x:f>IF(AND(B1021="Активна",G1021="Виграш"),F1021*E1021,0)</x:f>
        <x:v>0</x:v>
      </x:c>
    </x:row>
    <x:row r="1022">
      <x:c r="A1022" t="n">
        <x:v>1021</x:v>
      </x:c>
      <x:c r="B1022" t="str">
        <x:f>IF(AND(C1022='Калькулятор'!$B$6,'Калькулятор'!$D$13="Так",'Калькулятор'!$D$15="Так",'Калькулятор'!$D$16="Так",'Калькулятор'!$D$17="Так",'Калькулятор'!$D$18="Так",'Калькулятор'!$D$19="Так",'Калькулятор'!$D$20="Так",'Калькулятор'!$D$21="Так",'Калькулятор'!$D$22="Так"),"Активна","")</x:f>
      </x:c>
      <x:c r="C1022" t="n">
        <x:v>9</x:v>
      </x:c>
      <x:c r="D1022" t="str">
        <x:v>1+3+4+5+6+7+8+9+10</x:v>
      </x:c>
      <x:c r="E1022" s="66" t="str">
        <x:f>IF(B1022="Активна",'Калькулятор'!$C$13*'Калькулятор'!$C$15*'Калькулятор'!$C$16*'Калькулятор'!$C$17*'Калькулятор'!$C$18*'Калькулятор'!$C$19*'Калькулятор'!$C$20*'Калькулятор'!$C$21*'Калькулятор'!$C$22,"")</x:f>
      </x:c>
      <x:c r="F1022" s="68" t="n">
        <x:f>IF(B1022="Активна",'Калькулятор'!$B$9,0)</x:f>
        <x:v>0</x:v>
      </x:c>
      <x:c r="G1022" t="str">
        <x:f>IF(B1022&lt;&gt;"Активна","",IF(AND('Калькулятор'!$E$13="Виграш",'Калькулятор'!$E$15="Виграш",'Калькулятор'!$E$16="Виграш",'Калькулятор'!$E$17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$15&lt;&gt;"Програш",'Калькулятор'!$E$16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1022" s="68" t="n">
        <x:f>IF(B1022="Активна",F1022*E1022,0)</x:f>
        <x:v>0</x:v>
      </x:c>
      <x:c r="I1022" s="68" t="n">
        <x:f>IF(AND(B1022="Активна",G1022&lt;&gt;"Програш"),F1022*E1022,0)</x:f>
        <x:v>0</x:v>
      </x:c>
      <x:c r="J1022" s="68" t="n">
        <x:f>IF(AND(B1022="Активна",G1022="Виграш"),F1022*E1022,0)</x:f>
        <x:v>0</x:v>
      </x:c>
    </x:row>
    <x:row r="1023">
      <x:c r="A1023" t="n">
        <x:v>1022</x:v>
      </x:c>
      <x:c r="B1023" t="str">
        <x:f>IF(AND(C1023='Калькулятор'!$B$6,'Калькулятор'!$D$14="Так",'Калькулятор'!$D$15="Так",'Калькулятор'!$D$16="Так",'Калькулятор'!$D$17="Так",'Калькулятор'!$D$18="Так",'Калькулятор'!$D$19="Так",'Калькулятор'!$D$20="Так",'Калькулятор'!$D$21="Так",'Калькулятор'!$D$22="Так"),"Активна","")</x:f>
      </x:c>
      <x:c r="C1023" t="n">
        <x:v>9</x:v>
      </x:c>
      <x:c r="D1023" t="str">
        <x:v>2+3+4+5+6+7+8+9+10</x:v>
      </x:c>
      <x:c r="E1023" s="66" t="str">
        <x:f>IF(B1023="Активна",'Калькулятор'!$C$14*'Калькулятор'!$C$15*'Калькулятор'!$C$16*'Калькулятор'!$C$17*'Калькулятор'!$C$18*'Калькулятор'!$C$19*'Калькулятор'!$C$20*'Калькулятор'!$C$21*'Калькулятор'!$C$22,"")</x:f>
      </x:c>
      <x:c r="F1023" s="68" t="n">
        <x:f>IF(B1023="Активна",'Калькулятор'!$B$9,0)</x:f>
        <x:v>0</x:v>
      </x:c>
      <x:c r="G1023" t="str">
        <x:f>IF(B1023&lt;&gt;"Активна","",IF(AND('Калькулятор'!$E$14="Виграш",'Калькулятор'!$E$15="Виграш",'Калькулятор'!$E$16="Виграш",'Калькулятор'!$E$17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1023" s="68" t="n">
        <x:f>IF(B1023="Активна",F1023*E1023,0)</x:f>
        <x:v>0</x:v>
      </x:c>
      <x:c r="I1023" s="68" t="n">
        <x:f>IF(AND(B1023="Активна",G1023&lt;&gt;"Програш"),F1023*E1023,0)</x:f>
        <x:v>0</x:v>
      </x:c>
      <x:c r="J1023" s="68" t="n">
        <x:f>IF(AND(B1023="Активна",G1023="Виграш"),F1023*E1023,0)</x:f>
        <x:v>0</x:v>
      </x:c>
    </x:row>
    <x:row r="1024">
      <x:c r="A1024" t="n">
        <x:v>1023</x:v>
      </x:c>
      <x:c r="B1024" t="str">
        <x:f>IF(AND(C1024='Калькулятор'!$B$6,'Калькулятор'!$D$13="Так",'Калькулятор'!$D$14="Так",'Калькулятор'!$D$15="Так",'Калькулятор'!$D$16="Так",'Калькулятор'!$D$17="Так",'Калькулятор'!$D$18="Так",'Калькулятор'!$D$19="Так",'Калькулятор'!$D$20="Так",'Калькулятор'!$D$21="Так",'Калькулятор'!$D$22="Так"),"Активна","")</x:f>
      </x:c>
      <x:c r="C1024" t="n">
        <x:v>10</x:v>
      </x:c>
      <x:c r="D1024" t="str">
        <x:v>1+2+3+4+5+6+7+8+9+10</x:v>
      </x:c>
      <x:c r="E1024" s="66" t="str">
        <x:f>IF(B1024="Активна",'Калькулятор'!$C$13*'Калькулятор'!$C$14*'Калькулятор'!$C$15*'Калькулятор'!$C$16*'Калькулятор'!$C$17*'Калькулятор'!$C$18*'Калькулятор'!$C$19*'Калькулятор'!$C$20*'Калькулятор'!$C$21*'Калькулятор'!$C$22,"")</x:f>
      </x:c>
      <x:c r="F1024" s="68" t="n">
        <x:f>IF(B1024="Активна",'Калькулятор'!$B$9,0)</x:f>
        <x:v>0</x:v>
      </x:c>
      <x:c r="G1024" t="str">
        <x:f>IF(B1024&lt;&gt;"Активна","",IF(AND('Калькулятор'!$E$13="Виграш",'Калькулятор'!$E$14="Виграш",'Калькулятор'!$E$15="Виграш",'Калькулятор'!$E$16="Виграш",'Калькулятор'!$E$17="Виграш",'Калькулятор'!$E$18="Виграш",'Калькулятор'!$E$19="Виграш",'Калькулятор'!$E$20="Виграш",'Калькулятор'!$E$21="Виграш",'Калькулятор'!$E$22="Виграш"),"Виграш",IF(AND('Калькулятор'!$E$13&lt;&gt;"Програш",'Калькулятор'!$E$14&lt;&gt;"Програш",'Калькулятор'!$E$15&lt;&gt;"Програш",'Калькулятор'!$E$16&lt;&gt;"Програш",'Калькулятор'!$E$17&lt;&gt;"Програш",'Калькулятор'!$E$18&lt;&gt;"Програш",'Калькулятор'!$E$19&lt;&gt;"Програш",'Калькулятор'!$E$20&lt;&gt;"Програш",'Калькулятор'!$E$21&lt;&gt;"Програш",'Калькулятор'!$E$22&lt;&gt;"Програш"),"Очікується","Програш")))</x:f>
      </x:c>
      <x:c r="H1024" s="68" t="n">
        <x:f>IF(B1024="Активна",F1024*E1024,0)</x:f>
        <x:v>0</x:v>
      </x:c>
      <x:c r="I1024" s="68" t="n">
        <x:f>IF(AND(B1024="Активна",G1024&lt;&gt;"Програш"),F1024*E1024,0)</x:f>
        <x:v>0</x:v>
      </x:c>
      <x:c r="J1024" s="68" t="n">
        <x:f>IF(AND(B1024="Активна",G1024="Виграш"),F1024*E1024,0)</x:f>
        <x:v>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72" hidden="0" customWidth="1"/>
  </x:cols>
  <x:sheetData>
    <x:row r="1">
      <x:c r="A1" s="44" t="str">
        <x:v>Як користуватись</x:v>
      </x:c>
      <x:c r="B1" s="44"/>
      <x:c r="C1" s="5"/>
      <x:c r="D1" s="5"/>
      <x:c r="E1" s="5"/>
      <x:c r="F1" s="5"/>
    </x:row>
    <x:row r="2">
      <x:c r="A2" s="46"/>
      <x:c r="B2" s="46"/>
    </x:row>
    <x:row r="3">
      <x:c r="A3" s="47" t="str">
        <x:v>Крок</x:v>
      </x:c>
      <x:c r="B3" s="47" t="str">
        <x:v>Що робити</x:v>
      </x:c>
    </x:row>
    <x:row r="4">
      <x:c r="A4" s="46" t="str">
        <x:v>1</x:v>
      </x:c>
      <x:c r="B4" s="46" t="str">
        <x:v>Вкажи загальну суму ставки.</x:v>
      </x:c>
    </x:row>
    <x:row r="5">
      <x:c r="A5" s="46" t="str">
        <x:v>2</x:v>
      </x:c>
      <x:c r="B5" s="46" t="str">
        <x:v>У полі «Розмір системи k» постав 2, 3, 4 тощо.</x:v>
      </x:c>
    </x:row>
    <x:row r="6">
      <x:c r="A6" s="46" t="str">
        <x:v>3</x:v>
      </x:c>
      <x:c r="B6" s="46" t="str">
        <x:v>Познач «Так» біля подій, які входять у систему.</x:v>
      </x:c>
    </x:row>
    <x:row r="7">
      <x:c r="A7" s="46" t="str">
        <x:v>4</x:v>
      </x:c>
      <x:c r="B7" s="46" t="str">
        <x:v>Змінюй коефіцієнти та дивись, як змінюється виплата.</x:v>
      </x:c>
    </x:row>
    <x:row r="8">
      <x:c r="A8" s="46" t="str">
        <x:v>5</x:v>
      </x:c>
      <x:c r="B8" s="46" t="str">
        <x:v>Для моделювання результатів обирай «Виграш», «Програш» або «Очікується».</x:v>
      </x:c>
    </x:row>
    <x:row r="9">
      <x:c r="A9" s="46" t="str">
        <x:v>6</x:v>
      </x:c>
      <x:c r="B9" s="46" t="str">
        <x:v>На аркуші «Комбінації» видно кожну окрему маленьку ставку.</x:v>
      </x:c>
    </x:row>
    <x:row r="10">
      <x:c r="A10" s="46" t="str">
        <x:v>7</x:v>
      </x:c>
      <x:c r="B10" s="46" t="str">
        <x:v>Підтримується до 10 подій у системі.</x:v>
      </x:c>
    </x:row>
    <x:row r="11">
      <x:c r="A11" s="46"/>
      <x:c r="B11" s="46"/>
    </x:row>
    <x:row r="12">
      <x:c r="A12" s="47" t="str">
        <x:v>Термін</x:v>
      </x:c>
      <x:c r="B12" s="47" t="str">
        <x:v>Пояснення</x:v>
      </x:c>
    </x:row>
    <x:row r="13">
      <x:c r="A13" s="46" t="str">
        <x:v>m</x:v>
      </x:c>
      <x:c r="B13" s="46" t="str">
        <x:v>Скільки подій ти включив.</x:v>
      </x:c>
    </x:row>
    <x:row r="14">
      <x:c r="A14" s="46" t="str">
        <x:v>k</x:v>
      </x:c>
      <x:c r="B14" s="46" t="str">
        <x:v>Скільки подій у кожній комбінації.</x:v>
      </x:c>
    </x:row>
    <x:row r="15">
      <x:c r="A15" s="46" t="str">
        <x:v>2/9</x:v>
      </x:c>
      <x:c r="B15" s="46" t="str">
        <x:v>36 комбінацій по 2 події.</x:v>
      </x:c>
    </x:row>
    <x:row r="16">
      <x:c r="A16" s="46" t="str">
        <x:v>3/5</x:v>
      </x:c>
      <x:c r="B16" s="46" t="str">
        <x:v>10 комбінацій по 3 події.</x:v>
      </x:c>
    </x:row>
    <x:row r="17">
      <x:c r="A17" s="46" t="str">
        <x:v>Поточна можлива виплата</x:v>
      </x:c>
      <x:c r="B17" s="46" t="str">
        <x:v>Сума всіх комбінацій, які ще не програли.</x:v>
      </x:c>
    </x:row>
    <x:row r="18">
      <x:c r="A18" s="46" t="str">
        <x:v>Вже виграна виплата</x:v>
      </x:c>
      <x:c r="B18" s="46" t="str">
        <x:v>Сума повністю завершених виграшних комбінацій.</x:v>
      </x:c>
    </x:row>
  </x:sheetData>
  <x:mergeCells>
    <x:mergeCell ref="A1:F1"/>
  </x:mergeCells>
  <x:pageMargins left="0.7" right="0.7" top="0.75" bottom="0.75" header="0.3" footer="0.3"/>
</x:worksheet>
</file>